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xr:revisionPtr revIDLastSave="0" documentId="13_ncr:1000001_{A0484344-737D-D14E-B352-61C537EA2852}" xr6:coauthVersionLast="45" xr6:coauthVersionMax="45" xr10:uidLastSave="{00000000-0000-0000-0000-000000000000}"/>
  <bookViews>
    <workbookView xWindow="-15" yWindow="-60" windowWidth="19425" windowHeight="7650" xr2:uid="{00000000-000D-0000-FFFF-FFFF00000000}"/>
  </bookViews>
  <sheets>
    <sheet name="CIVIL" sheetId="7" r:id="rId1"/>
    <sheet name="MECHANICAL" sheetId="5" r:id="rId2"/>
    <sheet name="Sheet1" sheetId="8" r:id="rId3"/>
    <sheet name="ELECTRICAL" sheetId="4" r:id="rId4"/>
    <sheet name="COMPUTER SCI &amp; ENGG" sheetId="6" r:id="rId5"/>
    <sheet name="MINING ENGG" sheetId="3" r:id="rId6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" i="7" l="1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U59" i="7"/>
  <c r="T59" i="7"/>
  <c r="V59" i="7"/>
  <c r="P59" i="7"/>
  <c r="G59" i="7"/>
  <c r="U58" i="7"/>
  <c r="T58" i="7"/>
  <c r="P58" i="7"/>
  <c r="G58" i="7"/>
  <c r="U57" i="7"/>
  <c r="T57" i="7"/>
  <c r="V57" i="7"/>
  <c r="P57" i="7"/>
  <c r="G57" i="7"/>
  <c r="U56" i="7"/>
  <c r="T56" i="7"/>
  <c r="P56" i="7"/>
  <c r="G56" i="7"/>
  <c r="U55" i="7"/>
  <c r="T55" i="7"/>
  <c r="V55" i="7"/>
  <c r="P55" i="7"/>
  <c r="G55" i="7"/>
  <c r="U54" i="7"/>
  <c r="T54" i="7"/>
  <c r="P54" i="7"/>
  <c r="G54" i="7"/>
  <c r="U53" i="7"/>
  <c r="T53" i="7"/>
  <c r="V53" i="7"/>
  <c r="P53" i="7"/>
  <c r="G53" i="7"/>
  <c r="U52" i="7"/>
  <c r="T52" i="7"/>
  <c r="P52" i="7"/>
  <c r="G52" i="7"/>
  <c r="U51" i="7"/>
  <c r="T51" i="7"/>
  <c r="V51" i="7"/>
  <c r="P51" i="7"/>
  <c r="G51" i="7"/>
  <c r="U50" i="7"/>
  <c r="T50" i="7"/>
  <c r="P50" i="7"/>
  <c r="G50" i="7"/>
  <c r="U49" i="7"/>
  <c r="T49" i="7"/>
  <c r="V49" i="7"/>
  <c r="P49" i="7"/>
  <c r="G49" i="7"/>
  <c r="U48" i="7"/>
  <c r="T48" i="7"/>
  <c r="V48" i="7"/>
  <c r="P48" i="7"/>
  <c r="G48" i="7"/>
  <c r="U47" i="7"/>
  <c r="T47" i="7"/>
  <c r="V47" i="7"/>
  <c r="P47" i="7"/>
  <c r="G47" i="7"/>
  <c r="U46" i="7"/>
  <c r="T46" i="7"/>
  <c r="P46" i="7"/>
  <c r="G46" i="7"/>
  <c r="U45" i="7"/>
  <c r="T45" i="7"/>
  <c r="V45" i="7"/>
  <c r="P45" i="7"/>
  <c r="G45" i="7"/>
  <c r="U44" i="7"/>
  <c r="T44" i="7"/>
  <c r="V44" i="7"/>
  <c r="P44" i="7"/>
  <c r="G44" i="7"/>
  <c r="U43" i="7"/>
  <c r="T43" i="7"/>
  <c r="V43" i="7"/>
  <c r="P43" i="7"/>
  <c r="G43" i="7"/>
  <c r="U42" i="7"/>
  <c r="T42" i="7"/>
  <c r="P42" i="7"/>
  <c r="G42" i="7"/>
  <c r="U41" i="7"/>
  <c r="T41" i="7"/>
  <c r="V41" i="7"/>
  <c r="P41" i="7"/>
  <c r="G41" i="7"/>
  <c r="U40" i="7"/>
  <c r="T40" i="7"/>
  <c r="V40" i="7"/>
  <c r="P40" i="7"/>
  <c r="G40" i="7"/>
  <c r="U39" i="7"/>
  <c r="T39" i="7"/>
  <c r="V39" i="7"/>
  <c r="P39" i="7"/>
  <c r="G39" i="7"/>
  <c r="U38" i="7"/>
  <c r="T38" i="7"/>
  <c r="P38" i="7"/>
  <c r="G38" i="7"/>
  <c r="U37" i="7"/>
  <c r="T37" i="7"/>
  <c r="V37" i="7"/>
  <c r="P37" i="7"/>
  <c r="G37" i="7"/>
  <c r="U36" i="7"/>
  <c r="T36" i="7"/>
  <c r="V36" i="7"/>
  <c r="P36" i="7"/>
  <c r="G36" i="7"/>
  <c r="U35" i="7"/>
  <c r="T35" i="7"/>
  <c r="V35" i="7"/>
  <c r="P35" i="7"/>
  <c r="G35" i="7"/>
  <c r="U34" i="7"/>
  <c r="T34" i="7"/>
  <c r="P34" i="7"/>
  <c r="G34" i="7"/>
  <c r="U33" i="7"/>
  <c r="T33" i="7"/>
  <c r="V33" i="7"/>
  <c r="P33" i="7"/>
  <c r="G33" i="7"/>
  <c r="U32" i="7"/>
  <c r="T32" i="7"/>
  <c r="V32" i="7"/>
  <c r="P32" i="7"/>
  <c r="G32" i="7"/>
  <c r="U31" i="7"/>
  <c r="T31" i="7"/>
  <c r="V31" i="7"/>
  <c r="P31" i="7"/>
  <c r="G31" i="7"/>
  <c r="U30" i="7"/>
  <c r="T30" i="7"/>
  <c r="P30" i="7"/>
  <c r="G30" i="7"/>
  <c r="U29" i="7"/>
  <c r="T29" i="7"/>
  <c r="V29" i="7"/>
  <c r="P29" i="7"/>
  <c r="G29" i="7"/>
  <c r="U28" i="7"/>
  <c r="T28" i="7"/>
  <c r="V28" i="7"/>
  <c r="P28" i="7"/>
  <c r="G28" i="7"/>
  <c r="U27" i="7"/>
  <c r="T27" i="7"/>
  <c r="V27" i="7"/>
  <c r="P27" i="7"/>
  <c r="G27" i="7"/>
  <c r="U26" i="7"/>
  <c r="T26" i="7"/>
  <c r="P26" i="7"/>
  <c r="G26" i="7"/>
  <c r="U25" i="7"/>
  <c r="T25" i="7"/>
  <c r="V25" i="7"/>
  <c r="P25" i="7"/>
  <c r="G25" i="7"/>
  <c r="U24" i="7"/>
  <c r="T24" i="7"/>
  <c r="V24" i="7"/>
  <c r="P24" i="7"/>
  <c r="G24" i="7"/>
  <c r="U23" i="7"/>
  <c r="T23" i="7"/>
  <c r="V23" i="7"/>
  <c r="P23" i="7"/>
  <c r="G23" i="7"/>
  <c r="U22" i="7"/>
  <c r="T22" i="7"/>
  <c r="P22" i="7"/>
  <c r="G22" i="7"/>
  <c r="U21" i="7"/>
  <c r="T21" i="7"/>
  <c r="V21" i="7"/>
  <c r="P21" i="7"/>
  <c r="G21" i="7"/>
  <c r="U20" i="7"/>
  <c r="T20" i="7"/>
  <c r="V20" i="7"/>
  <c r="P20" i="7"/>
  <c r="G20" i="7"/>
  <c r="U19" i="7"/>
  <c r="T19" i="7"/>
  <c r="V19" i="7"/>
  <c r="P19" i="7"/>
  <c r="G19" i="7"/>
  <c r="U18" i="7"/>
  <c r="T18" i="7"/>
  <c r="P18" i="7"/>
  <c r="G18" i="7"/>
  <c r="U17" i="7"/>
  <c r="T17" i="7"/>
  <c r="V17" i="7"/>
  <c r="P17" i="7"/>
  <c r="G17" i="7"/>
  <c r="U16" i="7"/>
  <c r="T16" i="7"/>
  <c r="V16" i="7"/>
  <c r="P16" i="7"/>
  <c r="G16" i="7"/>
  <c r="U15" i="7"/>
  <c r="T15" i="7"/>
  <c r="V15" i="7"/>
  <c r="P15" i="7"/>
  <c r="G15" i="7"/>
  <c r="U14" i="7"/>
  <c r="T14" i="7"/>
  <c r="P14" i="7"/>
  <c r="G14" i="7"/>
  <c r="U13" i="7"/>
  <c r="T13" i="7"/>
  <c r="V13" i="7"/>
  <c r="P13" i="7"/>
  <c r="G13" i="7"/>
  <c r="U12" i="7"/>
  <c r="T12" i="7"/>
  <c r="V12" i="7"/>
  <c r="P12" i="7"/>
  <c r="G12" i="7"/>
  <c r="U11" i="7"/>
  <c r="T11" i="7"/>
  <c r="V11" i="7"/>
  <c r="P11" i="7"/>
  <c r="G11" i="7"/>
  <c r="U10" i="7"/>
  <c r="T10" i="7"/>
  <c r="P10" i="7"/>
  <c r="G10" i="7"/>
  <c r="U9" i="7"/>
  <c r="T9" i="7"/>
  <c r="V9" i="7"/>
  <c r="P9" i="7"/>
  <c r="G9" i="7"/>
  <c r="U8" i="7"/>
  <c r="T8" i="7"/>
  <c r="V8" i="7"/>
  <c r="P8" i="7"/>
  <c r="G8" i="7"/>
  <c r="U7" i="7"/>
  <c r="T7" i="7"/>
  <c r="V7" i="7"/>
  <c r="S7" i="7"/>
  <c r="P7" i="7"/>
  <c r="M7" i="7"/>
  <c r="J7" i="7"/>
  <c r="G7" i="7"/>
  <c r="V52" i="7"/>
  <c r="V56" i="7"/>
  <c r="V10" i="7"/>
  <c r="V14" i="7"/>
  <c r="V18" i="7"/>
  <c r="V22" i="7"/>
  <c r="V26" i="7"/>
  <c r="V30" i="7"/>
  <c r="V34" i="7"/>
  <c r="V38" i="7"/>
  <c r="V42" i="7"/>
  <c r="V46" i="7"/>
  <c r="V50" i="7"/>
  <c r="V54" i="7"/>
  <c r="V58" i="7"/>
  <c r="U8" i="5"/>
  <c r="V8" i="5"/>
  <c r="U9" i="5"/>
  <c r="V9" i="5"/>
  <c r="U10" i="5"/>
  <c r="V10" i="5"/>
  <c r="U11" i="5"/>
  <c r="V11" i="5"/>
  <c r="U12" i="5"/>
  <c r="V12" i="5"/>
  <c r="U13" i="5"/>
  <c r="V13" i="5"/>
  <c r="U14" i="5"/>
  <c r="V14" i="5"/>
  <c r="U15" i="5"/>
  <c r="V15" i="5"/>
  <c r="U16" i="5"/>
  <c r="V16" i="5"/>
  <c r="U7" i="5"/>
  <c r="V7" i="5"/>
  <c r="X8" i="4"/>
  <c r="W8" i="4"/>
  <c r="Y8" i="4"/>
  <c r="X9" i="4"/>
  <c r="W9" i="4"/>
  <c r="Y9" i="4"/>
  <c r="X10" i="4"/>
  <c r="W10" i="4"/>
  <c r="Y10" i="4"/>
  <c r="X11" i="4"/>
  <c r="W11" i="4"/>
  <c r="Y11" i="4"/>
  <c r="X12" i="4"/>
  <c r="W12" i="4"/>
  <c r="Y12" i="4"/>
  <c r="X13" i="4"/>
  <c r="W13" i="4"/>
  <c r="Y13" i="4"/>
  <c r="X14" i="4"/>
  <c r="W14" i="4"/>
  <c r="Y14" i="4"/>
  <c r="X15" i="4"/>
  <c r="W15" i="4"/>
  <c r="Y15" i="4"/>
  <c r="X16" i="4"/>
  <c r="W16" i="4"/>
  <c r="Y16" i="4"/>
  <c r="X17" i="4"/>
  <c r="W17" i="4"/>
  <c r="Y17" i="4"/>
  <c r="X18" i="4"/>
  <c r="W18" i="4"/>
  <c r="Y18" i="4"/>
  <c r="X19" i="4"/>
  <c r="W19" i="4"/>
  <c r="Y19" i="4"/>
  <c r="X20" i="4"/>
  <c r="W20" i="4"/>
  <c r="Y20" i="4"/>
  <c r="X7" i="4"/>
  <c r="W7" i="4"/>
  <c r="Y7" i="4"/>
  <c r="T7" i="6"/>
  <c r="U8" i="6"/>
  <c r="T8" i="6"/>
  <c r="V8" i="6"/>
  <c r="U9" i="6"/>
  <c r="T9" i="6"/>
  <c r="V9" i="6"/>
  <c r="U10" i="6"/>
  <c r="T10" i="6"/>
  <c r="V10" i="6"/>
  <c r="U11" i="6"/>
  <c r="T11" i="6"/>
  <c r="V11" i="6"/>
  <c r="U12" i="6"/>
  <c r="T12" i="6"/>
  <c r="V12" i="6"/>
  <c r="U13" i="6"/>
  <c r="T13" i="6"/>
  <c r="V13" i="6"/>
  <c r="U14" i="6"/>
  <c r="T14" i="6"/>
  <c r="V14" i="6"/>
  <c r="U15" i="6"/>
  <c r="T15" i="6"/>
  <c r="V15" i="6"/>
  <c r="U16" i="6"/>
  <c r="T16" i="6"/>
  <c r="V16" i="6"/>
  <c r="U17" i="6"/>
  <c r="T17" i="6"/>
  <c r="V17" i="6"/>
  <c r="U18" i="6"/>
  <c r="T18" i="6"/>
  <c r="V18" i="6"/>
  <c r="U19" i="6"/>
  <c r="T19" i="6"/>
  <c r="V19" i="6"/>
  <c r="U20" i="6"/>
  <c r="T20" i="6"/>
  <c r="V20" i="6"/>
  <c r="U21" i="6"/>
  <c r="T21" i="6"/>
  <c r="V21" i="6"/>
  <c r="U22" i="6"/>
  <c r="T22" i="6"/>
  <c r="V22" i="6"/>
  <c r="U23" i="6"/>
  <c r="T23" i="6"/>
  <c r="V23" i="6"/>
  <c r="U24" i="6"/>
  <c r="T24" i="6"/>
  <c r="V24" i="6"/>
  <c r="U25" i="6"/>
  <c r="T25" i="6"/>
  <c r="V25" i="6"/>
  <c r="U26" i="6"/>
  <c r="T26" i="6"/>
  <c r="V26" i="6"/>
  <c r="U27" i="6"/>
  <c r="T27" i="6"/>
  <c r="V27" i="6"/>
  <c r="U28" i="6"/>
  <c r="T28" i="6"/>
  <c r="V28" i="6"/>
  <c r="U29" i="6"/>
  <c r="T29" i="6"/>
  <c r="V29" i="6"/>
  <c r="U30" i="6"/>
  <c r="T30" i="6"/>
  <c r="V30" i="6"/>
  <c r="U7" i="6"/>
  <c r="X12" i="3"/>
  <c r="Y12" i="3"/>
  <c r="X13" i="3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7" i="3"/>
  <c r="Y7" i="3"/>
  <c r="X8" i="3"/>
  <c r="Y8" i="3"/>
  <c r="X9" i="3"/>
  <c r="Y9" i="3"/>
  <c r="X10" i="3"/>
  <c r="Y10" i="3"/>
  <c r="X11" i="3"/>
  <c r="Y11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P26" i="3"/>
  <c r="P25" i="3"/>
  <c r="P24" i="3"/>
  <c r="P23" i="3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V7" i="6"/>
</calcChain>
</file>

<file path=xl/sharedStrings.xml><?xml version="1.0" encoding="utf-8"?>
<sst xmlns="http://schemas.openxmlformats.org/spreadsheetml/2006/main" count="570" uniqueCount="299">
  <si>
    <t xml:space="preserve">              VISHWAVIDYALAYA ENGINEERING COLLEGE, LAKHANPUR</t>
  </si>
  <si>
    <t>Name</t>
  </si>
  <si>
    <t xml:space="preserve">         A CONSTITUENT COLLEGE OF CSVTU BHILAI</t>
  </si>
  <si>
    <t xml:space="preserve">                                                          ZOOM CLASS  (Attendance 1 April to 30 April 2020)                                                        </t>
  </si>
  <si>
    <t>Total Attendance</t>
  </si>
  <si>
    <t>Total Classes held</t>
  </si>
  <si>
    <t>Percentage Attended</t>
  </si>
  <si>
    <t>S.N</t>
  </si>
  <si>
    <t>Enrollment No</t>
  </si>
  <si>
    <t>SUT19R0001</t>
  </si>
  <si>
    <t>SUT19R0002</t>
  </si>
  <si>
    <t>SUT19R0003</t>
  </si>
  <si>
    <t>SUT19R0006</t>
  </si>
  <si>
    <t>SUT19R0007</t>
  </si>
  <si>
    <t>SUT19R0008</t>
  </si>
  <si>
    <t>SUT19R0009</t>
  </si>
  <si>
    <t>SUT19R0010</t>
  </si>
  <si>
    <t>SUT19R0011</t>
  </si>
  <si>
    <t>SUT18R1144</t>
  </si>
  <si>
    <t>SUT19R0012</t>
  </si>
  <si>
    <t>SUT19R0015</t>
  </si>
  <si>
    <t>SUT19R0016</t>
  </si>
  <si>
    <t>SUT19R0017</t>
  </si>
  <si>
    <t>SUT19R0018</t>
  </si>
  <si>
    <t>SUT19R0025</t>
  </si>
  <si>
    <t>SUT19R0026</t>
  </si>
  <si>
    <t>SUT19R0028</t>
  </si>
  <si>
    <t>SUT19R0029</t>
  </si>
  <si>
    <t>SUT19R0030</t>
  </si>
  <si>
    <t>SUT19R0031</t>
  </si>
  <si>
    <t>Roll No</t>
  </si>
  <si>
    <t>AASHUTOSH PANDEY</t>
  </si>
  <si>
    <t>ABHISHEK GUPTA</t>
  </si>
  <si>
    <t>ABHISHEK MISHRA</t>
  </si>
  <si>
    <t>ANURAG KUMAR</t>
  </si>
  <si>
    <t>ANURAG VISHWAKARMA</t>
  </si>
  <si>
    <t>ASHUTOSH DHAR DUBEY</t>
  </si>
  <si>
    <t>CHANDRASHEKHAR SINGH</t>
  </si>
  <si>
    <t>DEEPAK KUMAR PANDEY</t>
  </si>
  <si>
    <t>HARSH DUBEY</t>
  </si>
  <si>
    <t>HIMANSHU MANIKPURI</t>
  </si>
  <si>
    <t>JEET SINGH</t>
  </si>
  <si>
    <t>MUKESH KUMAR</t>
  </si>
  <si>
    <t>NAND KUMAR</t>
  </si>
  <si>
    <t>NANDAN KUMAR</t>
  </si>
  <si>
    <t>NARENDRA KUMAR PATEL</t>
  </si>
  <si>
    <t>SURESH KUMAR</t>
  </si>
  <si>
    <t>UMESHWAR YADAV</t>
  </si>
  <si>
    <t>VIDYASAGAR SAHU</t>
  </si>
  <si>
    <t>VIKALP KUMAR KUSHWAHA</t>
  </si>
  <si>
    <t>VIKASH KUMAR</t>
  </si>
  <si>
    <t>YOGESH KUMAR DUBEY</t>
  </si>
  <si>
    <t xml:space="preserve"> M-II</t>
  </si>
  <si>
    <t> 100</t>
  </si>
  <si>
    <t> 75</t>
  </si>
  <si>
    <t> 62</t>
  </si>
  <si>
    <t> 87</t>
  </si>
  <si>
    <t>87 </t>
  </si>
  <si>
    <t>100 </t>
  </si>
  <si>
    <t>75 </t>
  </si>
  <si>
    <t>SUT19R0101</t>
  </si>
  <si>
    <t>AANCHAL KESHRI</t>
  </si>
  <si>
    <t>SUT19R0102</t>
  </si>
  <si>
    <t>AARADHNA SINGH</t>
  </si>
  <si>
    <t>SUT19R0103</t>
  </si>
  <si>
    <t>AMIT LAKRA</t>
  </si>
  <si>
    <t>SUT19R0104</t>
  </si>
  <si>
    <t>ANIMESH SONI</t>
  </si>
  <si>
    <t>SUT19R0105</t>
  </si>
  <si>
    <t>ANISH TIRKEY</t>
  </si>
  <si>
    <t>SUT19R0106</t>
  </si>
  <si>
    <t>ATUL VISHWKARMA</t>
  </si>
  <si>
    <t>SUT19R0107</t>
  </si>
  <si>
    <t>ATYANT KUMAR BAIGA</t>
  </si>
  <si>
    <t>SUT19R0108</t>
  </si>
  <si>
    <t>BALRAM MAHATWAR</t>
  </si>
  <si>
    <t>SUT19R0109</t>
  </si>
  <si>
    <t>KULDEEP SINGH</t>
  </si>
  <si>
    <t>SUT19R0110</t>
  </si>
  <si>
    <t>NAVEEN KUMAR MISHRA</t>
  </si>
  <si>
    <t>SUT19R0111</t>
  </si>
  <si>
    <t>PRIYANSHU GUPTA</t>
  </si>
  <si>
    <t>SUT19R0112</t>
  </si>
  <si>
    <t>RAMNANDAN</t>
  </si>
  <si>
    <t>SUT19R0113</t>
  </si>
  <si>
    <t>SARITA MARKAM</t>
  </si>
  <si>
    <t>SUT19R0114</t>
  </si>
  <si>
    <t>YUGENDRA</t>
  </si>
  <si>
    <t>100</t>
  </si>
  <si>
    <t>Phy</t>
  </si>
  <si>
    <t>BCE</t>
  </si>
  <si>
    <t>BEE</t>
  </si>
  <si>
    <t>EG</t>
  </si>
  <si>
    <t>Const. of India</t>
  </si>
  <si>
    <t>Eng</t>
  </si>
  <si>
    <t>CHEM</t>
  </si>
  <si>
    <t>M-II</t>
  </si>
  <si>
    <t>EM</t>
  </si>
  <si>
    <t>EVS</t>
  </si>
  <si>
    <t>SUT19R0085</t>
  </si>
  <si>
    <t>ABHISHEK DAS</t>
  </si>
  <si>
    <t>SUT19R0086</t>
  </si>
  <si>
    <t>AJAY KUMAR</t>
  </si>
  <si>
    <t>SUT19R0088</t>
  </si>
  <si>
    <t>CHANDRADEEP SONI</t>
  </si>
  <si>
    <t>SUT19R0091</t>
  </si>
  <si>
    <t>PANKAJ TIRKEY</t>
  </si>
  <si>
    <t>SUT19R0093</t>
  </si>
  <si>
    <t>PRITESH KUMAR PATEL</t>
  </si>
  <si>
    <t>SUT19R0094</t>
  </si>
  <si>
    <t>PRIYAM TIWARI</t>
  </si>
  <si>
    <t>SUT19R0095</t>
  </si>
  <si>
    <t>RAJU PAL</t>
  </si>
  <si>
    <t>SUT19R0096</t>
  </si>
  <si>
    <t>RAKESH KUMAR BAIGA</t>
  </si>
  <si>
    <t>SUT19R0097</t>
  </si>
  <si>
    <t>ROHIT KUMAR</t>
  </si>
  <si>
    <t>SUT19R0163</t>
  </si>
  <si>
    <t>VISHALJEET PRAKASH</t>
  </si>
  <si>
    <t>SUT19R0123</t>
  </si>
  <si>
    <t>ALISHA SIDDIQUI</t>
  </si>
  <si>
    <t>SUT19R0124</t>
  </si>
  <si>
    <t>AMBIKA KUMARI</t>
  </si>
  <si>
    <t>SUT19R0126</t>
  </si>
  <si>
    <t>ANKUR SINHA</t>
  </si>
  <si>
    <t>SUT19R0128</t>
  </si>
  <si>
    <t>ISHWAR KUMAR SAHU</t>
  </si>
  <si>
    <t>SUT19R0170</t>
  </si>
  <si>
    <t>KRISHNA SINGH</t>
  </si>
  <si>
    <t>SUT19R0130</t>
  </si>
  <si>
    <t>LAXMI RAJWADE</t>
  </si>
  <si>
    <t>SUT19R0131</t>
  </si>
  <si>
    <t>MANHARAN SINGH</t>
  </si>
  <si>
    <t>SUT19R0132</t>
  </si>
  <si>
    <t>MANJEETA LAKRA</t>
  </si>
  <si>
    <t>SUT19R0135</t>
  </si>
  <si>
    <t>PRAVEEN KUMAR DUBEY</t>
  </si>
  <si>
    <t>SUT19R0136</t>
  </si>
  <si>
    <t>RAJESH NISHAD</t>
  </si>
  <si>
    <t>SUT19R0137</t>
  </si>
  <si>
    <t>RONAK FIZA</t>
  </si>
  <si>
    <t>SUT19R0138</t>
  </si>
  <si>
    <t>RISHABH DEO PANDEY</t>
  </si>
  <si>
    <t>SUT19R0171</t>
  </si>
  <si>
    <t>RIYA ADILEY</t>
  </si>
  <si>
    <t>SUT19R0139</t>
  </si>
  <si>
    <t>SAPNA</t>
  </si>
  <si>
    <t>SUT19R0140</t>
  </si>
  <si>
    <t>SAPNA DAS</t>
  </si>
  <si>
    <t>SUT19R0141</t>
  </si>
  <si>
    <t>SHAILENDRA SINGH ARMO</t>
  </si>
  <si>
    <t>SUT19R0142</t>
  </si>
  <si>
    <t>SHASHANK SINHA</t>
  </si>
  <si>
    <t>SUT19R0143</t>
  </si>
  <si>
    <t>SHIVANI DWIVEDI</t>
  </si>
  <si>
    <t>SUT19R0144</t>
  </si>
  <si>
    <t>SHREYA SONI</t>
  </si>
  <si>
    <t>SUT19R0145</t>
  </si>
  <si>
    <t>SHUBHAM GUPTA</t>
  </si>
  <si>
    <t>SUT19R0146</t>
  </si>
  <si>
    <t>SIPTEN RAZA</t>
  </si>
  <si>
    <t>SUT19R0147</t>
  </si>
  <si>
    <t>SUNITA YADAV</t>
  </si>
  <si>
    <t>SUT19R0148</t>
  </si>
  <si>
    <t>SWATI RAJWADE</t>
  </si>
  <si>
    <t>SUT19R0149</t>
  </si>
  <si>
    <t>VIVEK CHANDRA</t>
  </si>
  <si>
    <t xml:space="preserve"> </t>
  </si>
  <si>
    <t>Total classes held</t>
  </si>
  <si>
    <t>Total attendance</t>
  </si>
  <si>
    <t>Percentage (%)</t>
  </si>
  <si>
    <t>ABS</t>
  </si>
  <si>
    <t>8</t>
  </si>
  <si>
    <t>4</t>
  </si>
  <si>
    <t>Dr. R. K. Sahu</t>
  </si>
  <si>
    <t>VEC Lakhanpur</t>
  </si>
  <si>
    <t>HOD</t>
  </si>
  <si>
    <t>Basic Science Department</t>
  </si>
  <si>
    <t> 43</t>
  </si>
  <si>
    <t> 85</t>
  </si>
  <si>
    <t> 14</t>
  </si>
  <si>
    <t> 28</t>
  </si>
  <si>
    <t> 71</t>
  </si>
  <si>
    <t> 57</t>
  </si>
  <si>
    <t>57 </t>
  </si>
  <si>
    <t>85 </t>
  </si>
  <si>
    <t>14 </t>
  </si>
  <si>
    <t>39</t>
  </si>
  <si>
    <t>BE  IIND SEMESTER                                                                                       Branch:  MINING  ENGINEERING                                                                                  SESSION: 2019-20</t>
  </si>
  <si>
    <t>BE  IIND SEMESTER                                                Branch:  COMPUTER SCIENCE &amp; ENGG                                             SESSION: 2019-20</t>
  </si>
  <si>
    <t>BE  IIND SEMESTER                                                    Branch: ELECTRICAL  ENGINEERING                                                     SESSION: 2019-20</t>
  </si>
  <si>
    <t>BE  IIND SEMESTER                                                   Branch: MECHANICAL ENGG                                                       SESSION: 2019-20</t>
  </si>
  <si>
    <t>SUT19R0032</t>
  </si>
  <si>
    <t>AAKANKSHA RAJPUT</t>
  </si>
  <si>
    <t>SUT19R0033</t>
  </si>
  <si>
    <t>ADARSH KUMAR KUJUR</t>
  </si>
  <si>
    <t>SUT19R0034</t>
  </si>
  <si>
    <t>ALKA KERKETTA</t>
  </si>
  <si>
    <t>SUT19R0035</t>
  </si>
  <si>
    <t>ANIL RAM</t>
  </si>
  <si>
    <t>SUT19R0036</t>
  </si>
  <si>
    <t>ARYAMAN ADIL</t>
  </si>
  <si>
    <t>SUT19R0037</t>
  </si>
  <si>
    <t>BHOLE RAM</t>
  </si>
  <si>
    <t>SUT19R0038</t>
  </si>
  <si>
    <t>BHUPENDRA KUMAR</t>
  </si>
  <si>
    <t>SUT19R0039</t>
  </si>
  <si>
    <t>DEEPANSHU PATEL</t>
  </si>
  <si>
    <t>SUT19R0040</t>
  </si>
  <si>
    <t>DEEPTI PAINKRA</t>
  </si>
  <si>
    <t>SUT19R0150</t>
  </si>
  <si>
    <t>DEVSAY POYA</t>
  </si>
  <si>
    <t>SUT19R0041</t>
  </si>
  <si>
    <t>DHUPWATI PAINKRA</t>
  </si>
  <si>
    <t>SUT19R0042</t>
  </si>
  <si>
    <t>DUBRAJ POYA</t>
  </si>
  <si>
    <t>SUT19R0043</t>
  </si>
  <si>
    <t>HARI SHANKAR RAJWADE</t>
  </si>
  <si>
    <t>SUT19R0044</t>
  </si>
  <si>
    <t>JEEVAN SAHU</t>
  </si>
  <si>
    <t>SUT19R0045</t>
  </si>
  <si>
    <t>KAJAL SINGH</t>
  </si>
  <si>
    <t>SUT19R0046</t>
  </si>
  <si>
    <t>KAMLA TAJEN</t>
  </si>
  <si>
    <t>SUT19R0047</t>
  </si>
  <si>
    <t>KHEL SAI</t>
  </si>
  <si>
    <t>SUT19R0048</t>
  </si>
  <si>
    <t>LAXMI SAHU</t>
  </si>
  <si>
    <t>SUT19R0049</t>
  </si>
  <si>
    <t>MANJU</t>
  </si>
  <si>
    <t>SUT19R0050</t>
  </si>
  <si>
    <t>MANOJ KURRE</t>
  </si>
  <si>
    <t>SUT19R0051</t>
  </si>
  <si>
    <t>MARIANUS XALXO</t>
  </si>
  <si>
    <t>SUT19R0052</t>
  </si>
  <si>
    <t>MD AARIF AALAM</t>
  </si>
  <si>
    <t>SUT19R0053</t>
  </si>
  <si>
    <t>NANDKISHOR</t>
  </si>
  <si>
    <t>SUT19R0054</t>
  </si>
  <si>
    <t>NARENDRA KUMAR YADAV</t>
  </si>
  <si>
    <t>SUT19R0056</t>
  </si>
  <si>
    <t>NIKHIL KUMAR SAHU</t>
  </si>
  <si>
    <t>SUT19R0057</t>
  </si>
  <si>
    <t>NIKHIL SONI</t>
  </si>
  <si>
    <t>SUT19R0058</t>
  </si>
  <si>
    <t>PANCHAN KUMAR</t>
  </si>
  <si>
    <t>SUT19R0059</t>
  </si>
  <si>
    <t>PRASHANT RAJPUT</t>
  </si>
  <si>
    <t>SUT19R0060</t>
  </si>
  <si>
    <t>PRITAM GUPTA</t>
  </si>
  <si>
    <t>SUT19R0062</t>
  </si>
  <si>
    <t>PUSHPANJALI VERMA</t>
  </si>
  <si>
    <t>SUT19R0063</t>
  </si>
  <si>
    <t>RAHUL BAGHEL</t>
  </si>
  <si>
    <t>SUT19R0064</t>
  </si>
  <si>
    <t>RAHUL KUMAR NETAM</t>
  </si>
  <si>
    <t>SUT19R0065</t>
  </si>
  <si>
    <t>RAJESH KUMAR SINGH</t>
  </si>
  <si>
    <t>SUT19R0066</t>
  </si>
  <si>
    <t>RAVI BHAGAT</t>
  </si>
  <si>
    <t>SUT19R0067</t>
  </si>
  <si>
    <t>RITESH PANKAJ</t>
  </si>
  <si>
    <t>SUT19R0068</t>
  </si>
  <si>
    <t>RUPALI BHAGAT</t>
  </si>
  <si>
    <t>SUT19R0069</t>
  </si>
  <si>
    <t>SALMA LAKRA</t>
  </si>
  <si>
    <t>SUT19R0160</t>
  </si>
  <si>
    <t>SANTOSH KUMAR EKKA</t>
  </si>
  <si>
    <t>SUT19R0070</t>
  </si>
  <si>
    <t>SHRUTI YADAV</t>
  </si>
  <si>
    <t>SUT19R0071</t>
  </si>
  <si>
    <t>SHUSHMA CAITHAL</t>
  </si>
  <si>
    <t>SUT19R0072</t>
  </si>
  <si>
    <t>STUTI TIRKEY</t>
  </si>
  <si>
    <t>SUT19R0073</t>
  </si>
  <si>
    <t>SUMIT GUPTA</t>
  </si>
  <si>
    <t>SUT19R0074</t>
  </si>
  <si>
    <t>SURAJ KUAMR SARTHI</t>
  </si>
  <si>
    <t>SUT19R0075</t>
  </si>
  <si>
    <t>SURAJ SINGH</t>
  </si>
  <si>
    <t>SUT19R0076</t>
  </si>
  <si>
    <t>SURENDRA KUMAR LAHARE</t>
  </si>
  <si>
    <t>SUT19R0077</t>
  </si>
  <si>
    <t>SUSHILA</t>
  </si>
  <si>
    <t>SUT19R0078</t>
  </si>
  <si>
    <t>UJJAWAL KUMAR GUPTA</t>
  </si>
  <si>
    <t>SUT19R0079</t>
  </si>
  <si>
    <t>VAIBHAV SHIVHARE</t>
  </si>
  <si>
    <t>SUT19R0080</t>
  </si>
  <si>
    <t>VARSHA NAGDEV</t>
  </si>
  <si>
    <t>SUT19R0081</t>
  </si>
  <si>
    <t>VARUN TIWARI</t>
  </si>
  <si>
    <t>SUT19R0082</t>
  </si>
  <si>
    <t>VEER NARAYAN SINHA</t>
  </si>
  <si>
    <t>SUT19R0083</t>
  </si>
  <si>
    <t>VIKASH JAISWAL</t>
  </si>
  <si>
    <t>SUT19R0084</t>
  </si>
  <si>
    <t>VINAY KUMAR</t>
  </si>
  <si>
    <t>BE  IIND SEMESTER                                                            Branch:  CIVIL ENGINEERING                                                         SESSION: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</si>
</sst>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8"/>
      <color theme="1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scheme val="minor"/>
    </font>
    <font>
      <sz val="9"/>
      <color rgb="FF00000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b/>
      <sz val="9"/>
      <color rgb="FF000000"/>
      <name val="Trebuchet MS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sz val="9"/>
      <color rgb="FF000000"/>
      <name val="Times New Roman"/>
      <family val="1"/>
      <charset val="1"/>
    </font>
    <font>
      <sz val="9"/>
      <name val="Calibri"/>
      <family val="2"/>
      <scheme val="minor"/>
    </font>
    <font>
      <sz val="9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/>
    <xf numFmtId="49" fontId="3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9" fillId="0" borderId="0" xfId="0" applyFont="1" applyBorder="1" applyAlignment="1">
      <alignment horizontal="left" wrapText="1"/>
    </xf>
    <xf numFmtId="9" fontId="0" fillId="0" borderId="2" xfId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9" fontId="14" fillId="3" borderId="2" xfId="1" applyFont="1" applyFill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9" fontId="0" fillId="3" borderId="2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20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" fontId="20" fillId="3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3" fillId="0" borderId="2" xfId="1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abSelected="1" view="pageLayout" workbookViewId="0">
      <selection activeCell="Q9" sqref="Q9"/>
    </sheetView>
  </sheetViews>
  <sheetFormatPr defaultColWidth="9.14453125" defaultRowHeight="15" x14ac:dyDescent="0.2"/>
  <cols>
    <col min="1" max="1" width="3.62890625" bestFit="1" customWidth="1"/>
    <col min="2" max="2" width="11.703125" customWidth="1"/>
    <col min="3" max="3" width="8.33984375" customWidth="1"/>
    <col min="4" max="4" width="22.328125" customWidth="1"/>
    <col min="5" max="22" width="4.5703125" customWidth="1"/>
  </cols>
  <sheetData>
    <row r="1" spans="1:22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x14ac:dyDescent="0.2">
      <c r="A2" s="96" t="s">
        <v>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x14ac:dyDescent="0.2">
      <c r="A3" s="96" t="s">
        <v>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2" x14ac:dyDescent="0.2">
      <c r="A4" s="97" t="s">
        <v>298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</row>
    <row r="5" spans="1:22" ht="21" customHeight="1" x14ac:dyDescent="0.2">
      <c r="A5" s="100" t="s">
        <v>7</v>
      </c>
      <c r="B5" s="100" t="s">
        <v>8</v>
      </c>
      <c r="C5" s="100" t="s">
        <v>30</v>
      </c>
      <c r="D5" s="100" t="s">
        <v>1</v>
      </c>
      <c r="E5" s="102" t="s">
        <v>94</v>
      </c>
      <c r="F5" s="102"/>
      <c r="G5" s="102"/>
      <c r="H5" s="102" t="s">
        <v>95</v>
      </c>
      <c r="I5" s="102"/>
      <c r="J5" s="102"/>
      <c r="K5" s="102" t="s">
        <v>96</v>
      </c>
      <c r="L5" s="102"/>
      <c r="M5" s="102"/>
      <c r="N5" s="102" t="s">
        <v>97</v>
      </c>
      <c r="O5" s="102"/>
      <c r="P5" s="102"/>
      <c r="Q5" s="102" t="s">
        <v>98</v>
      </c>
      <c r="R5" s="102"/>
      <c r="S5" s="102"/>
      <c r="T5" s="98" t="s">
        <v>5</v>
      </c>
      <c r="U5" s="98" t="s">
        <v>4</v>
      </c>
      <c r="V5" s="98" t="s">
        <v>6</v>
      </c>
    </row>
    <row r="6" spans="1:22" ht="80.25" x14ac:dyDescent="0.2">
      <c r="A6" s="101"/>
      <c r="B6" s="101"/>
      <c r="C6" s="101"/>
      <c r="D6" s="101"/>
      <c r="E6" s="92" t="s">
        <v>168</v>
      </c>
      <c r="F6" s="92" t="s">
        <v>169</v>
      </c>
      <c r="G6" s="93" t="s">
        <v>170</v>
      </c>
      <c r="H6" s="92" t="s">
        <v>168</v>
      </c>
      <c r="I6" s="92" t="s">
        <v>169</v>
      </c>
      <c r="J6" s="93" t="s">
        <v>170</v>
      </c>
      <c r="K6" s="92" t="s">
        <v>168</v>
      </c>
      <c r="L6" s="92" t="s">
        <v>169</v>
      </c>
      <c r="M6" s="93" t="s">
        <v>170</v>
      </c>
      <c r="N6" s="92" t="s">
        <v>168</v>
      </c>
      <c r="O6" s="92" t="s">
        <v>169</v>
      </c>
      <c r="P6" s="93" t="s">
        <v>170</v>
      </c>
      <c r="Q6" s="92" t="s">
        <v>168</v>
      </c>
      <c r="R6" s="92" t="s">
        <v>169</v>
      </c>
      <c r="S6" s="93" t="s">
        <v>170</v>
      </c>
      <c r="T6" s="99"/>
      <c r="U6" s="99"/>
      <c r="V6" s="99"/>
    </row>
    <row r="7" spans="1:22" x14ac:dyDescent="0.2">
      <c r="A7" s="80">
        <v>1</v>
      </c>
      <c r="B7" s="9" t="s">
        <v>192</v>
      </c>
      <c r="C7" s="80">
        <v>2959035</v>
      </c>
      <c r="D7" s="80" t="s">
        <v>193</v>
      </c>
      <c r="E7" s="81">
        <v>7</v>
      </c>
      <c r="F7" s="84">
        <v>5</v>
      </c>
      <c r="G7" s="85">
        <f>F7/E7*100</f>
        <v>71.428571428571431</v>
      </c>
      <c r="H7" s="86">
        <v>8</v>
      </c>
      <c r="I7" s="87">
        <v>8</v>
      </c>
      <c r="J7" s="91">
        <f>I7/H7*100</f>
        <v>100</v>
      </c>
      <c r="K7" s="7">
        <v>9</v>
      </c>
      <c r="L7" s="84">
        <v>9</v>
      </c>
      <c r="M7" s="85">
        <f>L7/K7*100</f>
        <v>100</v>
      </c>
      <c r="N7" s="8">
        <v>8</v>
      </c>
      <c r="O7" s="8">
        <v>8</v>
      </c>
      <c r="P7" s="94">
        <f>O7/N7*100</f>
        <v>100</v>
      </c>
      <c r="Q7" s="8">
        <v>7</v>
      </c>
      <c r="R7" s="8">
        <v>7</v>
      </c>
      <c r="S7" s="85">
        <f>R7/Q7*100</f>
        <v>100</v>
      </c>
      <c r="T7" s="83">
        <f>E7+H7+K7+N7+Q7</f>
        <v>39</v>
      </c>
      <c r="U7" s="85">
        <f>F7+I7+L7+O7+R7</f>
        <v>37</v>
      </c>
      <c r="V7" s="85">
        <f>U7/T7*100</f>
        <v>94.871794871794862</v>
      </c>
    </row>
    <row r="8" spans="1:22" x14ac:dyDescent="0.2">
      <c r="A8" s="80">
        <v>2</v>
      </c>
      <c r="B8" s="9" t="s">
        <v>194</v>
      </c>
      <c r="C8" s="80">
        <v>2959036</v>
      </c>
      <c r="D8" s="80" t="s">
        <v>195</v>
      </c>
      <c r="E8" s="81">
        <v>7</v>
      </c>
      <c r="F8" s="8">
        <v>2</v>
      </c>
      <c r="G8" s="85">
        <f t="shared" ref="G8:G59" si="0">F8/E8*100</f>
        <v>28.571428571428569</v>
      </c>
      <c r="H8" s="86">
        <v>8</v>
      </c>
      <c r="I8" s="87">
        <v>7</v>
      </c>
      <c r="J8" s="91">
        <f t="shared" ref="J8:J59" si="1">I8/H8*100</f>
        <v>87.5</v>
      </c>
      <c r="K8" s="7">
        <v>9</v>
      </c>
      <c r="L8" s="8">
        <v>5</v>
      </c>
      <c r="M8" s="85">
        <f t="shared" ref="M8:M59" si="2">L8/K8*100</f>
        <v>55.555555555555557</v>
      </c>
      <c r="N8" s="8">
        <v>8</v>
      </c>
      <c r="O8" s="8">
        <v>5</v>
      </c>
      <c r="P8" s="94">
        <f t="shared" ref="P8:P59" si="3">O8/N8*100</f>
        <v>62.5</v>
      </c>
      <c r="Q8" s="8">
        <v>7</v>
      </c>
      <c r="R8" s="8">
        <v>6</v>
      </c>
      <c r="S8" s="85">
        <f t="shared" ref="S8:S59" si="4">R8/Q8*100</f>
        <v>85.714285714285708</v>
      </c>
      <c r="T8" s="83">
        <f t="shared" ref="T8:U59" si="5">E8+H8+K8+N8+Q8</f>
        <v>39</v>
      </c>
      <c r="U8" s="85">
        <f t="shared" si="5"/>
        <v>25</v>
      </c>
      <c r="V8" s="85">
        <f t="shared" ref="V8:V59" si="6">U8/T8*100</f>
        <v>64.102564102564102</v>
      </c>
    </row>
    <row r="9" spans="1:22" x14ac:dyDescent="0.2">
      <c r="A9" s="80">
        <v>3</v>
      </c>
      <c r="B9" s="9" t="s">
        <v>196</v>
      </c>
      <c r="C9" s="80">
        <v>2959037</v>
      </c>
      <c r="D9" s="80" t="s">
        <v>197</v>
      </c>
      <c r="E9" s="81">
        <v>7</v>
      </c>
      <c r="F9" s="8">
        <v>5</v>
      </c>
      <c r="G9" s="85">
        <f t="shared" si="0"/>
        <v>71.428571428571431</v>
      </c>
      <c r="H9" s="86">
        <v>8</v>
      </c>
      <c r="I9" s="87">
        <v>8</v>
      </c>
      <c r="J9" s="91">
        <f t="shared" si="1"/>
        <v>100</v>
      </c>
      <c r="K9" s="7">
        <v>9</v>
      </c>
      <c r="L9" s="8">
        <v>9</v>
      </c>
      <c r="M9" s="85">
        <f t="shared" si="2"/>
        <v>100</v>
      </c>
      <c r="N9" s="8">
        <v>8</v>
      </c>
      <c r="O9" s="8">
        <v>6</v>
      </c>
      <c r="P9" s="94">
        <f t="shared" si="3"/>
        <v>75</v>
      </c>
      <c r="Q9" s="8">
        <v>7</v>
      </c>
      <c r="R9" s="8">
        <v>7</v>
      </c>
      <c r="S9" s="85">
        <f t="shared" si="4"/>
        <v>100</v>
      </c>
      <c r="T9" s="83">
        <f t="shared" si="5"/>
        <v>39</v>
      </c>
      <c r="U9" s="85">
        <f t="shared" si="5"/>
        <v>35</v>
      </c>
      <c r="V9" s="85">
        <f t="shared" si="6"/>
        <v>89.743589743589752</v>
      </c>
    </row>
    <row r="10" spans="1:22" x14ac:dyDescent="0.2">
      <c r="A10" s="80">
        <v>4</v>
      </c>
      <c r="B10" s="9" t="s">
        <v>198</v>
      </c>
      <c r="C10" s="80">
        <v>2959038</v>
      </c>
      <c r="D10" s="80" t="s">
        <v>199</v>
      </c>
      <c r="E10" s="81">
        <v>7</v>
      </c>
      <c r="F10" s="84">
        <v>2</v>
      </c>
      <c r="G10" s="85">
        <f t="shared" si="0"/>
        <v>28.571428571428569</v>
      </c>
      <c r="H10" s="86">
        <v>8</v>
      </c>
      <c r="I10" s="87">
        <v>6</v>
      </c>
      <c r="J10" s="91">
        <f t="shared" si="1"/>
        <v>75</v>
      </c>
      <c r="K10" s="7">
        <v>9</v>
      </c>
      <c r="L10" s="84">
        <v>7</v>
      </c>
      <c r="M10" s="85">
        <f t="shared" si="2"/>
        <v>77.777777777777786</v>
      </c>
      <c r="N10" s="8">
        <v>8</v>
      </c>
      <c r="O10" s="8">
        <v>7</v>
      </c>
      <c r="P10" s="94">
        <f t="shared" si="3"/>
        <v>87.5</v>
      </c>
      <c r="Q10" s="8">
        <v>7</v>
      </c>
      <c r="R10" s="8">
        <v>3</v>
      </c>
      <c r="S10" s="85">
        <f t="shared" si="4"/>
        <v>42.857142857142854</v>
      </c>
      <c r="T10" s="83">
        <f t="shared" si="5"/>
        <v>39</v>
      </c>
      <c r="U10" s="85">
        <f t="shared" si="5"/>
        <v>25</v>
      </c>
      <c r="V10" s="85">
        <f t="shared" si="6"/>
        <v>64.102564102564102</v>
      </c>
    </row>
    <row r="11" spans="1:22" x14ac:dyDescent="0.2">
      <c r="A11" s="80">
        <v>5</v>
      </c>
      <c r="B11" s="9" t="s">
        <v>200</v>
      </c>
      <c r="C11" s="80">
        <v>2959041</v>
      </c>
      <c r="D11" s="80" t="s">
        <v>201</v>
      </c>
      <c r="E11" s="81">
        <v>7</v>
      </c>
      <c r="F11" s="8">
        <v>4</v>
      </c>
      <c r="G11" s="85">
        <f t="shared" si="0"/>
        <v>57.142857142857139</v>
      </c>
      <c r="H11" s="86">
        <v>8</v>
      </c>
      <c r="I11" s="87">
        <v>7</v>
      </c>
      <c r="J11" s="91">
        <f t="shared" si="1"/>
        <v>87.5</v>
      </c>
      <c r="K11" s="7">
        <v>9</v>
      </c>
      <c r="L11" s="8">
        <v>9</v>
      </c>
      <c r="M11" s="85">
        <f t="shared" si="2"/>
        <v>100</v>
      </c>
      <c r="N11" s="8">
        <v>8</v>
      </c>
      <c r="O11" s="8">
        <v>7</v>
      </c>
      <c r="P11" s="94">
        <f t="shared" si="3"/>
        <v>87.5</v>
      </c>
      <c r="Q11" s="8">
        <v>7</v>
      </c>
      <c r="R11" s="8">
        <v>4</v>
      </c>
      <c r="S11" s="85">
        <f t="shared" si="4"/>
        <v>57.142857142857139</v>
      </c>
      <c r="T11" s="83">
        <f t="shared" si="5"/>
        <v>39</v>
      </c>
      <c r="U11" s="85">
        <f t="shared" si="5"/>
        <v>31</v>
      </c>
      <c r="V11" s="85">
        <f t="shared" si="6"/>
        <v>79.487179487179489</v>
      </c>
    </row>
    <row r="12" spans="1:22" x14ac:dyDescent="0.2">
      <c r="A12" s="80">
        <v>6</v>
      </c>
      <c r="B12" s="9" t="s">
        <v>202</v>
      </c>
      <c r="C12" s="80">
        <v>2959044</v>
      </c>
      <c r="D12" s="80" t="s">
        <v>203</v>
      </c>
      <c r="E12" s="81">
        <v>7</v>
      </c>
      <c r="F12" s="8">
        <v>2</v>
      </c>
      <c r="G12" s="85">
        <f t="shared" si="0"/>
        <v>28.571428571428569</v>
      </c>
      <c r="H12" s="86">
        <v>8</v>
      </c>
      <c r="I12" s="87">
        <v>5</v>
      </c>
      <c r="J12" s="91">
        <f t="shared" si="1"/>
        <v>62.5</v>
      </c>
      <c r="K12" s="7">
        <v>9</v>
      </c>
      <c r="L12" s="8">
        <v>5</v>
      </c>
      <c r="M12" s="85">
        <f t="shared" si="2"/>
        <v>55.555555555555557</v>
      </c>
      <c r="N12" s="8">
        <v>8</v>
      </c>
      <c r="O12" s="8">
        <v>6</v>
      </c>
      <c r="P12" s="94">
        <f t="shared" si="3"/>
        <v>75</v>
      </c>
      <c r="Q12" s="8">
        <v>7</v>
      </c>
      <c r="R12" s="8">
        <v>4</v>
      </c>
      <c r="S12" s="85">
        <f t="shared" si="4"/>
        <v>57.142857142857139</v>
      </c>
      <c r="T12" s="83">
        <f t="shared" si="5"/>
        <v>39</v>
      </c>
      <c r="U12" s="85">
        <f t="shared" si="5"/>
        <v>22</v>
      </c>
      <c r="V12" s="85">
        <f t="shared" si="6"/>
        <v>56.410256410256409</v>
      </c>
    </row>
    <row r="13" spans="1:22" x14ac:dyDescent="0.2">
      <c r="A13" s="80">
        <v>7</v>
      </c>
      <c r="B13" s="9" t="s">
        <v>204</v>
      </c>
      <c r="C13" s="80">
        <v>2959045</v>
      </c>
      <c r="D13" s="80" t="s">
        <v>205</v>
      </c>
      <c r="E13" s="81">
        <v>7</v>
      </c>
      <c r="F13" s="8">
        <v>4</v>
      </c>
      <c r="G13" s="85">
        <f t="shared" si="0"/>
        <v>57.142857142857139</v>
      </c>
      <c r="H13" s="86">
        <v>8</v>
      </c>
      <c r="I13" s="87">
        <v>8</v>
      </c>
      <c r="J13" s="91">
        <f t="shared" si="1"/>
        <v>100</v>
      </c>
      <c r="K13" s="7">
        <v>9</v>
      </c>
      <c r="L13" s="8">
        <v>9</v>
      </c>
      <c r="M13" s="85">
        <f t="shared" si="2"/>
        <v>100</v>
      </c>
      <c r="N13" s="8">
        <v>8</v>
      </c>
      <c r="O13" s="8">
        <v>8</v>
      </c>
      <c r="P13" s="94">
        <f t="shared" si="3"/>
        <v>100</v>
      </c>
      <c r="Q13" s="8">
        <v>7</v>
      </c>
      <c r="R13" s="8">
        <v>7</v>
      </c>
      <c r="S13" s="85">
        <f t="shared" si="4"/>
        <v>100</v>
      </c>
      <c r="T13" s="83">
        <f t="shared" si="5"/>
        <v>39</v>
      </c>
      <c r="U13" s="85">
        <f t="shared" si="5"/>
        <v>36</v>
      </c>
      <c r="V13" s="85">
        <f t="shared" si="6"/>
        <v>92.307692307692307</v>
      </c>
    </row>
    <row r="14" spans="1:22" x14ac:dyDescent="0.2">
      <c r="A14" s="80">
        <v>8</v>
      </c>
      <c r="B14" s="88" t="s">
        <v>206</v>
      </c>
      <c r="C14" s="80">
        <v>2959046</v>
      </c>
      <c r="D14" s="80" t="s">
        <v>207</v>
      </c>
      <c r="E14" s="81">
        <v>7</v>
      </c>
      <c r="F14" s="8">
        <v>1</v>
      </c>
      <c r="G14" s="85">
        <f t="shared" si="0"/>
        <v>14.285714285714285</v>
      </c>
      <c r="H14" s="86">
        <v>8</v>
      </c>
      <c r="I14" s="87">
        <v>6</v>
      </c>
      <c r="J14" s="91">
        <f t="shared" si="1"/>
        <v>75</v>
      </c>
      <c r="K14" s="7">
        <v>9</v>
      </c>
      <c r="L14" s="7">
        <v>6</v>
      </c>
      <c r="M14" s="85">
        <f t="shared" si="2"/>
        <v>66.666666666666657</v>
      </c>
      <c r="N14" s="8">
        <v>8</v>
      </c>
      <c r="O14" s="8">
        <v>7</v>
      </c>
      <c r="P14" s="94">
        <f t="shared" si="3"/>
        <v>87.5</v>
      </c>
      <c r="Q14" s="8">
        <v>7</v>
      </c>
      <c r="R14" s="8">
        <v>2</v>
      </c>
      <c r="S14" s="85">
        <f t="shared" si="4"/>
        <v>28.571428571428569</v>
      </c>
      <c r="T14" s="83">
        <f t="shared" si="5"/>
        <v>39</v>
      </c>
      <c r="U14" s="85">
        <f t="shared" si="5"/>
        <v>22</v>
      </c>
      <c r="V14" s="85">
        <f t="shared" si="6"/>
        <v>56.410256410256409</v>
      </c>
    </row>
    <row r="15" spans="1:22" x14ac:dyDescent="0.2">
      <c r="A15" s="80">
        <v>9</v>
      </c>
      <c r="B15" s="88" t="s">
        <v>208</v>
      </c>
      <c r="C15" s="80">
        <v>2959047</v>
      </c>
      <c r="D15" s="80" t="s">
        <v>209</v>
      </c>
      <c r="E15" s="81">
        <v>7</v>
      </c>
      <c r="F15" s="8">
        <v>3</v>
      </c>
      <c r="G15" s="85">
        <f t="shared" si="0"/>
        <v>42.857142857142854</v>
      </c>
      <c r="H15" s="86">
        <v>8</v>
      </c>
      <c r="I15" s="87">
        <v>6</v>
      </c>
      <c r="J15" s="91">
        <f t="shared" si="1"/>
        <v>75</v>
      </c>
      <c r="K15" s="7">
        <v>9</v>
      </c>
      <c r="L15" s="7">
        <v>8</v>
      </c>
      <c r="M15" s="85">
        <f t="shared" si="2"/>
        <v>88.888888888888886</v>
      </c>
      <c r="N15" s="8">
        <v>8</v>
      </c>
      <c r="O15" s="8">
        <v>8</v>
      </c>
      <c r="P15" s="94">
        <f t="shared" si="3"/>
        <v>100</v>
      </c>
      <c r="Q15" s="8">
        <v>7</v>
      </c>
      <c r="R15" s="8">
        <v>4</v>
      </c>
      <c r="S15" s="85">
        <f t="shared" si="4"/>
        <v>57.142857142857139</v>
      </c>
      <c r="T15" s="83">
        <f t="shared" si="5"/>
        <v>39</v>
      </c>
      <c r="U15" s="85">
        <f t="shared" si="5"/>
        <v>29</v>
      </c>
      <c r="V15" s="85">
        <f t="shared" si="6"/>
        <v>74.358974358974365</v>
      </c>
    </row>
    <row r="16" spans="1:22" x14ac:dyDescent="0.2">
      <c r="A16" s="80">
        <v>10</v>
      </c>
      <c r="B16" s="88" t="s">
        <v>210</v>
      </c>
      <c r="C16" s="80">
        <v>2959048</v>
      </c>
      <c r="D16" s="80" t="s">
        <v>211</v>
      </c>
      <c r="E16" s="81">
        <v>7</v>
      </c>
      <c r="F16" s="8">
        <v>5</v>
      </c>
      <c r="G16" s="85">
        <f t="shared" si="0"/>
        <v>71.428571428571431</v>
      </c>
      <c r="H16" s="86">
        <v>8</v>
      </c>
      <c r="I16" s="87">
        <v>7</v>
      </c>
      <c r="J16" s="91">
        <f t="shared" si="1"/>
        <v>87.5</v>
      </c>
      <c r="K16" s="7">
        <v>9</v>
      </c>
      <c r="L16" s="7">
        <v>9</v>
      </c>
      <c r="M16" s="85">
        <f t="shared" si="2"/>
        <v>100</v>
      </c>
      <c r="N16" s="8">
        <v>8</v>
      </c>
      <c r="O16" s="8">
        <v>6</v>
      </c>
      <c r="P16" s="94">
        <f t="shared" si="3"/>
        <v>75</v>
      </c>
      <c r="Q16" s="8">
        <v>7</v>
      </c>
      <c r="R16" s="8">
        <v>5</v>
      </c>
      <c r="S16" s="85">
        <f t="shared" si="4"/>
        <v>71.428571428571431</v>
      </c>
      <c r="T16" s="83">
        <f t="shared" si="5"/>
        <v>39</v>
      </c>
      <c r="U16" s="85">
        <f t="shared" si="5"/>
        <v>32</v>
      </c>
      <c r="V16" s="85">
        <f t="shared" si="6"/>
        <v>82.051282051282044</v>
      </c>
    </row>
    <row r="17" spans="1:22" x14ac:dyDescent="0.2">
      <c r="A17" s="80">
        <v>11</v>
      </c>
      <c r="B17" s="88" t="s">
        <v>212</v>
      </c>
      <c r="C17" s="80">
        <v>2959049</v>
      </c>
      <c r="D17" s="80" t="s">
        <v>213</v>
      </c>
      <c r="E17" s="81">
        <v>7</v>
      </c>
      <c r="F17" s="8">
        <v>3</v>
      </c>
      <c r="G17" s="85">
        <f t="shared" si="0"/>
        <v>42.857142857142854</v>
      </c>
      <c r="H17" s="86">
        <v>8</v>
      </c>
      <c r="I17" s="87">
        <v>7</v>
      </c>
      <c r="J17" s="91">
        <f t="shared" si="1"/>
        <v>87.5</v>
      </c>
      <c r="K17" s="7">
        <v>9</v>
      </c>
      <c r="L17" s="7">
        <v>7</v>
      </c>
      <c r="M17" s="85">
        <f t="shared" si="2"/>
        <v>77.777777777777786</v>
      </c>
      <c r="N17" s="8">
        <v>8</v>
      </c>
      <c r="O17" s="8">
        <v>7</v>
      </c>
      <c r="P17" s="94">
        <f t="shared" si="3"/>
        <v>87.5</v>
      </c>
      <c r="Q17" s="8">
        <v>7</v>
      </c>
      <c r="R17" s="8">
        <v>7</v>
      </c>
      <c r="S17" s="85">
        <f t="shared" si="4"/>
        <v>100</v>
      </c>
      <c r="T17" s="83">
        <f t="shared" si="5"/>
        <v>39</v>
      </c>
      <c r="U17" s="85">
        <f t="shared" si="5"/>
        <v>31</v>
      </c>
      <c r="V17" s="85">
        <f t="shared" si="6"/>
        <v>79.487179487179489</v>
      </c>
    </row>
    <row r="18" spans="1:22" x14ac:dyDescent="0.2">
      <c r="A18" s="80">
        <v>12</v>
      </c>
      <c r="B18" s="88" t="s">
        <v>214</v>
      </c>
      <c r="C18" s="80">
        <v>2959050</v>
      </c>
      <c r="D18" s="80" t="s">
        <v>215</v>
      </c>
      <c r="E18" s="81">
        <v>7</v>
      </c>
      <c r="F18" s="8">
        <v>1</v>
      </c>
      <c r="G18" s="85">
        <f t="shared" si="0"/>
        <v>14.285714285714285</v>
      </c>
      <c r="H18" s="86">
        <v>8</v>
      </c>
      <c r="I18" s="89">
        <v>0</v>
      </c>
      <c r="J18" s="91">
        <f t="shared" si="1"/>
        <v>0</v>
      </c>
      <c r="K18" s="7">
        <v>9</v>
      </c>
      <c r="L18" s="8">
        <v>0</v>
      </c>
      <c r="M18" s="85">
        <f t="shared" si="2"/>
        <v>0</v>
      </c>
      <c r="N18" s="8">
        <v>8</v>
      </c>
      <c r="O18" s="8">
        <v>0</v>
      </c>
      <c r="P18" s="94">
        <f t="shared" si="3"/>
        <v>0</v>
      </c>
      <c r="Q18" s="8">
        <v>7</v>
      </c>
      <c r="R18" s="8">
        <v>0</v>
      </c>
      <c r="S18" s="85">
        <f t="shared" si="4"/>
        <v>0</v>
      </c>
      <c r="T18" s="83">
        <f t="shared" si="5"/>
        <v>39</v>
      </c>
      <c r="U18" s="85">
        <f t="shared" si="5"/>
        <v>1</v>
      </c>
      <c r="V18" s="85">
        <f t="shared" si="6"/>
        <v>2.5641025641025639</v>
      </c>
    </row>
    <row r="19" spans="1:22" x14ac:dyDescent="0.2">
      <c r="A19" s="80">
        <v>13</v>
      </c>
      <c r="B19" s="88" t="s">
        <v>216</v>
      </c>
      <c r="C19" s="80">
        <v>2959052</v>
      </c>
      <c r="D19" s="80" t="s">
        <v>217</v>
      </c>
      <c r="E19" s="81">
        <v>7</v>
      </c>
      <c r="F19" s="8">
        <v>3</v>
      </c>
      <c r="G19" s="85">
        <f t="shared" si="0"/>
        <v>42.857142857142854</v>
      </c>
      <c r="H19" s="86">
        <v>8</v>
      </c>
      <c r="I19" s="80">
        <v>8</v>
      </c>
      <c r="J19" s="91">
        <f t="shared" si="1"/>
        <v>100</v>
      </c>
      <c r="K19" s="7">
        <v>9</v>
      </c>
      <c r="L19" s="79">
        <v>8</v>
      </c>
      <c r="M19" s="85">
        <f t="shared" si="2"/>
        <v>88.888888888888886</v>
      </c>
      <c r="N19" s="8">
        <v>8</v>
      </c>
      <c r="O19" s="8">
        <v>8</v>
      </c>
      <c r="P19" s="94">
        <f t="shared" si="3"/>
        <v>100</v>
      </c>
      <c r="Q19" s="8">
        <v>7</v>
      </c>
      <c r="R19" s="8">
        <v>4</v>
      </c>
      <c r="S19" s="85">
        <f t="shared" si="4"/>
        <v>57.142857142857139</v>
      </c>
      <c r="T19" s="83">
        <f t="shared" si="5"/>
        <v>39</v>
      </c>
      <c r="U19" s="85">
        <f t="shared" si="5"/>
        <v>31</v>
      </c>
      <c r="V19" s="85">
        <f t="shared" si="6"/>
        <v>79.487179487179489</v>
      </c>
    </row>
    <row r="20" spans="1:22" x14ac:dyDescent="0.2">
      <c r="A20" s="80">
        <v>14</v>
      </c>
      <c r="B20" s="88" t="s">
        <v>218</v>
      </c>
      <c r="C20" s="80">
        <v>2959053</v>
      </c>
      <c r="D20" s="80" t="s">
        <v>219</v>
      </c>
      <c r="E20" s="81">
        <v>7</v>
      </c>
      <c r="F20" s="8">
        <v>1</v>
      </c>
      <c r="G20" s="85">
        <f t="shared" si="0"/>
        <v>14.285714285714285</v>
      </c>
      <c r="H20" s="86">
        <v>8</v>
      </c>
      <c r="I20" s="80">
        <v>3</v>
      </c>
      <c r="J20" s="91">
        <f t="shared" si="1"/>
        <v>37.5</v>
      </c>
      <c r="K20" s="7">
        <v>9</v>
      </c>
      <c r="L20" s="79">
        <v>3</v>
      </c>
      <c r="M20" s="85">
        <f t="shared" si="2"/>
        <v>33.333333333333329</v>
      </c>
      <c r="N20" s="8">
        <v>8</v>
      </c>
      <c r="O20" s="8">
        <v>3</v>
      </c>
      <c r="P20" s="94">
        <f t="shared" si="3"/>
        <v>37.5</v>
      </c>
      <c r="Q20" s="8">
        <v>7</v>
      </c>
      <c r="R20" s="8">
        <v>0</v>
      </c>
      <c r="S20" s="85">
        <f t="shared" si="4"/>
        <v>0</v>
      </c>
      <c r="T20" s="83">
        <f t="shared" si="5"/>
        <v>39</v>
      </c>
      <c r="U20" s="85">
        <f t="shared" si="5"/>
        <v>10</v>
      </c>
      <c r="V20" s="85">
        <f t="shared" si="6"/>
        <v>25.641025641025639</v>
      </c>
    </row>
    <row r="21" spans="1:22" x14ac:dyDescent="0.2">
      <c r="A21" s="80">
        <v>15</v>
      </c>
      <c r="B21" s="88" t="s">
        <v>220</v>
      </c>
      <c r="C21" s="80">
        <v>2959054</v>
      </c>
      <c r="D21" s="80" t="s">
        <v>221</v>
      </c>
      <c r="E21" s="81">
        <v>7</v>
      </c>
      <c r="F21" s="8">
        <v>1</v>
      </c>
      <c r="G21" s="85">
        <f t="shared" si="0"/>
        <v>14.285714285714285</v>
      </c>
      <c r="H21" s="86">
        <v>8</v>
      </c>
      <c r="I21" s="89">
        <v>4</v>
      </c>
      <c r="J21" s="91">
        <f t="shared" si="1"/>
        <v>50</v>
      </c>
      <c r="K21" s="7">
        <v>9</v>
      </c>
      <c r="L21" s="7">
        <v>4</v>
      </c>
      <c r="M21" s="85">
        <f t="shared" si="2"/>
        <v>44.444444444444443</v>
      </c>
      <c r="N21" s="8">
        <v>8</v>
      </c>
      <c r="O21" s="8">
        <v>4</v>
      </c>
      <c r="P21" s="94">
        <f t="shared" si="3"/>
        <v>50</v>
      </c>
      <c r="Q21" s="8">
        <v>7</v>
      </c>
      <c r="R21" s="8">
        <v>1</v>
      </c>
      <c r="S21" s="85">
        <f t="shared" si="4"/>
        <v>14.285714285714285</v>
      </c>
      <c r="T21" s="83">
        <f t="shared" si="5"/>
        <v>39</v>
      </c>
      <c r="U21" s="85">
        <f t="shared" si="5"/>
        <v>14</v>
      </c>
      <c r="V21" s="85">
        <f t="shared" si="6"/>
        <v>35.897435897435898</v>
      </c>
    </row>
    <row r="22" spans="1:22" x14ac:dyDescent="0.2">
      <c r="A22" s="80">
        <v>16</v>
      </c>
      <c r="B22" s="88" t="s">
        <v>222</v>
      </c>
      <c r="C22" s="80">
        <v>2959055</v>
      </c>
      <c r="D22" s="80" t="s">
        <v>223</v>
      </c>
      <c r="E22" s="81">
        <v>7</v>
      </c>
      <c r="F22" s="8">
        <v>5</v>
      </c>
      <c r="G22" s="85">
        <f t="shared" si="0"/>
        <v>71.428571428571431</v>
      </c>
      <c r="H22" s="86">
        <v>8</v>
      </c>
      <c r="I22" s="80">
        <v>8</v>
      </c>
      <c r="J22" s="91">
        <f t="shared" si="1"/>
        <v>100</v>
      </c>
      <c r="K22" s="7">
        <v>9</v>
      </c>
      <c r="L22" s="7">
        <v>9</v>
      </c>
      <c r="M22" s="85">
        <f t="shared" si="2"/>
        <v>100</v>
      </c>
      <c r="N22" s="8">
        <v>8</v>
      </c>
      <c r="O22" s="8">
        <v>8</v>
      </c>
      <c r="P22" s="94">
        <f t="shared" si="3"/>
        <v>100</v>
      </c>
      <c r="Q22" s="8">
        <v>7</v>
      </c>
      <c r="R22" s="8">
        <v>6</v>
      </c>
      <c r="S22" s="85">
        <f t="shared" si="4"/>
        <v>85.714285714285708</v>
      </c>
      <c r="T22" s="83">
        <f t="shared" si="5"/>
        <v>39</v>
      </c>
      <c r="U22" s="85">
        <f t="shared" si="5"/>
        <v>36</v>
      </c>
      <c r="V22" s="85">
        <f t="shared" si="6"/>
        <v>92.307692307692307</v>
      </c>
    </row>
    <row r="23" spans="1:22" x14ac:dyDescent="0.2">
      <c r="A23" s="80">
        <v>17</v>
      </c>
      <c r="B23" s="88" t="s">
        <v>224</v>
      </c>
      <c r="C23" s="80">
        <v>2959056</v>
      </c>
      <c r="D23" s="80" t="s">
        <v>225</v>
      </c>
      <c r="E23" s="81">
        <v>7</v>
      </c>
      <c r="F23" s="8">
        <v>1</v>
      </c>
      <c r="G23" s="85">
        <f t="shared" si="0"/>
        <v>14.285714285714285</v>
      </c>
      <c r="H23" s="86">
        <v>8</v>
      </c>
      <c r="I23" s="89">
        <v>0</v>
      </c>
      <c r="J23" s="91">
        <f t="shared" si="1"/>
        <v>0</v>
      </c>
      <c r="K23" s="7">
        <v>9</v>
      </c>
      <c r="L23" s="8">
        <v>4</v>
      </c>
      <c r="M23" s="85">
        <f t="shared" si="2"/>
        <v>44.444444444444443</v>
      </c>
      <c r="N23" s="8">
        <v>8</v>
      </c>
      <c r="O23" s="8">
        <v>1</v>
      </c>
      <c r="P23" s="94">
        <f t="shared" si="3"/>
        <v>12.5</v>
      </c>
      <c r="Q23" s="8">
        <v>7</v>
      </c>
      <c r="R23" s="8">
        <v>0</v>
      </c>
      <c r="S23" s="85">
        <f t="shared" si="4"/>
        <v>0</v>
      </c>
      <c r="T23" s="83">
        <f t="shared" si="5"/>
        <v>39</v>
      </c>
      <c r="U23" s="85">
        <f t="shared" si="5"/>
        <v>6</v>
      </c>
      <c r="V23" s="85">
        <f t="shared" si="6"/>
        <v>15.384615384615385</v>
      </c>
    </row>
    <row r="24" spans="1:22" x14ac:dyDescent="0.2">
      <c r="A24" s="80">
        <v>18</v>
      </c>
      <c r="B24" s="88" t="s">
        <v>226</v>
      </c>
      <c r="C24" s="80">
        <v>2959057</v>
      </c>
      <c r="D24" s="80" t="s">
        <v>227</v>
      </c>
      <c r="E24" s="81">
        <v>7</v>
      </c>
      <c r="F24" s="8">
        <v>1</v>
      </c>
      <c r="G24" s="85">
        <f t="shared" si="0"/>
        <v>14.285714285714285</v>
      </c>
      <c r="H24" s="86">
        <v>8</v>
      </c>
      <c r="I24" s="80">
        <v>5</v>
      </c>
      <c r="J24" s="91">
        <f t="shared" si="1"/>
        <v>62.5</v>
      </c>
      <c r="K24" s="7">
        <v>9</v>
      </c>
      <c r="L24" s="7">
        <v>4</v>
      </c>
      <c r="M24" s="85">
        <f t="shared" si="2"/>
        <v>44.444444444444443</v>
      </c>
      <c r="N24" s="8">
        <v>8</v>
      </c>
      <c r="O24" s="8">
        <v>4</v>
      </c>
      <c r="P24" s="94">
        <f t="shared" si="3"/>
        <v>50</v>
      </c>
      <c r="Q24" s="8">
        <v>7</v>
      </c>
      <c r="R24" s="8">
        <v>2</v>
      </c>
      <c r="S24" s="85">
        <f t="shared" si="4"/>
        <v>28.571428571428569</v>
      </c>
      <c r="T24" s="83">
        <f t="shared" si="5"/>
        <v>39</v>
      </c>
      <c r="U24" s="85">
        <f t="shared" si="5"/>
        <v>16</v>
      </c>
      <c r="V24" s="85">
        <f t="shared" si="6"/>
        <v>41.025641025641022</v>
      </c>
    </row>
    <row r="25" spans="1:22" x14ac:dyDescent="0.2">
      <c r="A25" s="80">
        <v>19</v>
      </c>
      <c r="B25" s="88" t="s">
        <v>228</v>
      </c>
      <c r="C25" s="80">
        <v>2959058</v>
      </c>
      <c r="D25" s="80" t="s">
        <v>229</v>
      </c>
      <c r="E25" s="81">
        <v>7</v>
      </c>
      <c r="F25" s="8">
        <v>4</v>
      </c>
      <c r="G25" s="85">
        <f t="shared" si="0"/>
        <v>57.142857142857139</v>
      </c>
      <c r="H25" s="86">
        <v>8</v>
      </c>
      <c r="I25" s="80">
        <v>7</v>
      </c>
      <c r="J25" s="91">
        <f t="shared" si="1"/>
        <v>87.5</v>
      </c>
      <c r="K25" s="7">
        <v>9</v>
      </c>
      <c r="L25" s="7">
        <v>7</v>
      </c>
      <c r="M25" s="85">
        <f t="shared" si="2"/>
        <v>77.777777777777786</v>
      </c>
      <c r="N25" s="8">
        <v>8</v>
      </c>
      <c r="O25" s="8">
        <v>8</v>
      </c>
      <c r="P25" s="94">
        <f t="shared" si="3"/>
        <v>100</v>
      </c>
      <c r="Q25" s="8">
        <v>7</v>
      </c>
      <c r="R25" s="8">
        <v>6</v>
      </c>
      <c r="S25" s="85">
        <f t="shared" si="4"/>
        <v>85.714285714285708</v>
      </c>
      <c r="T25" s="83">
        <f t="shared" si="5"/>
        <v>39</v>
      </c>
      <c r="U25" s="85">
        <f t="shared" si="5"/>
        <v>32</v>
      </c>
      <c r="V25" s="85">
        <f t="shared" si="6"/>
        <v>82.051282051282044</v>
      </c>
    </row>
    <row r="26" spans="1:22" x14ac:dyDescent="0.2">
      <c r="A26" s="80">
        <v>20</v>
      </c>
      <c r="B26" s="88" t="s">
        <v>230</v>
      </c>
      <c r="C26" s="80">
        <v>2959059</v>
      </c>
      <c r="D26" s="80" t="s">
        <v>231</v>
      </c>
      <c r="E26" s="81">
        <v>7</v>
      </c>
      <c r="F26" s="8">
        <v>3</v>
      </c>
      <c r="G26" s="85">
        <f t="shared" si="0"/>
        <v>42.857142857142854</v>
      </c>
      <c r="H26" s="86">
        <v>8</v>
      </c>
      <c r="I26" s="80">
        <v>4</v>
      </c>
      <c r="J26" s="91">
        <f t="shared" si="1"/>
        <v>50</v>
      </c>
      <c r="K26" s="7">
        <v>9</v>
      </c>
      <c r="L26" s="7">
        <v>6</v>
      </c>
      <c r="M26" s="85">
        <f t="shared" si="2"/>
        <v>66.666666666666657</v>
      </c>
      <c r="N26" s="8">
        <v>8</v>
      </c>
      <c r="O26" s="8">
        <v>6</v>
      </c>
      <c r="P26" s="94">
        <f t="shared" si="3"/>
        <v>75</v>
      </c>
      <c r="Q26" s="8">
        <v>7</v>
      </c>
      <c r="R26" s="8">
        <v>1</v>
      </c>
      <c r="S26" s="85">
        <f t="shared" si="4"/>
        <v>14.285714285714285</v>
      </c>
      <c r="T26" s="83">
        <f t="shared" si="5"/>
        <v>39</v>
      </c>
      <c r="U26" s="85">
        <f t="shared" si="5"/>
        <v>20</v>
      </c>
      <c r="V26" s="85">
        <f t="shared" si="6"/>
        <v>51.282051282051277</v>
      </c>
    </row>
    <row r="27" spans="1:22" x14ac:dyDescent="0.2">
      <c r="A27" s="80">
        <v>21</v>
      </c>
      <c r="B27" s="88" t="s">
        <v>232</v>
      </c>
      <c r="C27" s="80">
        <v>2959060</v>
      </c>
      <c r="D27" s="80" t="s">
        <v>233</v>
      </c>
      <c r="E27" s="81">
        <v>7</v>
      </c>
      <c r="F27" s="8">
        <v>3</v>
      </c>
      <c r="G27" s="85">
        <f t="shared" si="0"/>
        <v>42.857142857142854</v>
      </c>
      <c r="H27" s="86">
        <v>8</v>
      </c>
      <c r="I27" s="80">
        <v>4</v>
      </c>
      <c r="J27" s="91">
        <f t="shared" si="1"/>
        <v>50</v>
      </c>
      <c r="K27" s="7">
        <v>9</v>
      </c>
      <c r="L27" s="7">
        <v>5</v>
      </c>
      <c r="M27" s="85">
        <f t="shared" si="2"/>
        <v>55.555555555555557</v>
      </c>
      <c r="N27" s="8">
        <v>8</v>
      </c>
      <c r="O27" s="8">
        <v>4</v>
      </c>
      <c r="P27" s="94">
        <f t="shared" si="3"/>
        <v>50</v>
      </c>
      <c r="Q27" s="8">
        <v>7</v>
      </c>
      <c r="R27" s="8">
        <v>2</v>
      </c>
      <c r="S27" s="85">
        <f t="shared" si="4"/>
        <v>28.571428571428569</v>
      </c>
      <c r="T27" s="83">
        <f t="shared" si="5"/>
        <v>39</v>
      </c>
      <c r="U27" s="85">
        <f t="shared" si="5"/>
        <v>18</v>
      </c>
      <c r="V27" s="85">
        <f t="shared" si="6"/>
        <v>46.153846153846153</v>
      </c>
    </row>
    <row r="28" spans="1:22" x14ac:dyDescent="0.2">
      <c r="A28" s="80">
        <v>22</v>
      </c>
      <c r="B28" s="88" t="s">
        <v>234</v>
      </c>
      <c r="C28" s="80">
        <v>2959061</v>
      </c>
      <c r="D28" s="80" t="s">
        <v>235</v>
      </c>
      <c r="E28" s="81">
        <v>7</v>
      </c>
      <c r="F28" s="8">
        <v>4</v>
      </c>
      <c r="G28" s="85">
        <f t="shared" si="0"/>
        <v>57.142857142857139</v>
      </c>
      <c r="H28" s="86">
        <v>8</v>
      </c>
      <c r="I28" s="80">
        <v>6</v>
      </c>
      <c r="J28" s="91">
        <f t="shared" si="1"/>
        <v>75</v>
      </c>
      <c r="K28" s="7">
        <v>9</v>
      </c>
      <c r="L28" s="7">
        <v>9</v>
      </c>
      <c r="M28" s="85">
        <f t="shared" si="2"/>
        <v>100</v>
      </c>
      <c r="N28" s="8">
        <v>8</v>
      </c>
      <c r="O28" s="8">
        <v>8</v>
      </c>
      <c r="P28" s="94">
        <f t="shared" si="3"/>
        <v>100</v>
      </c>
      <c r="Q28" s="8">
        <v>7</v>
      </c>
      <c r="R28" s="8">
        <v>3</v>
      </c>
      <c r="S28" s="85">
        <f t="shared" si="4"/>
        <v>42.857142857142854</v>
      </c>
      <c r="T28" s="83">
        <f t="shared" si="5"/>
        <v>39</v>
      </c>
      <c r="U28" s="85">
        <f t="shared" si="5"/>
        <v>30</v>
      </c>
      <c r="V28" s="85">
        <f t="shared" si="6"/>
        <v>76.923076923076934</v>
      </c>
    </row>
    <row r="29" spans="1:22" x14ac:dyDescent="0.2">
      <c r="A29" s="80">
        <v>23</v>
      </c>
      <c r="B29" s="88" t="s">
        <v>236</v>
      </c>
      <c r="C29" s="80">
        <v>2959062</v>
      </c>
      <c r="D29" s="80" t="s">
        <v>237</v>
      </c>
      <c r="E29" s="81">
        <v>7</v>
      </c>
      <c r="F29" s="8">
        <v>3</v>
      </c>
      <c r="G29" s="85">
        <f t="shared" si="0"/>
        <v>42.857142857142854</v>
      </c>
      <c r="H29" s="86">
        <v>8</v>
      </c>
      <c r="I29" s="80">
        <v>8</v>
      </c>
      <c r="J29" s="91">
        <f t="shared" si="1"/>
        <v>100</v>
      </c>
      <c r="K29" s="7">
        <v>9</v>
      </c>
      <c r="L29" s="7">
        <v>7</v>
      </c>
      <c r="M29" s="85">
        <f t="shared" si="2"/>
        <v>77.777777777777786</v>
      </c>
      <c r="N29" s="8">
        <v>8</v>
      </c>
      <c r="O29" s="8">
        <v>4</v>
      </c>
      <c r="P29" s="94">
        <f t="shared" si="3"/>
        <v>50</v>
      </c>
      <c r="Q29" s="8">
        <v>7</v>
      </c>
      <c r="R29" s="8">
        <v>3</v>
      </c>
      <c r="S29" s="85">
        <f t="shared" si="4"/>
        <v>42.857142857142854</v>
      </c>
      <c r="T29" s="83">
        <f t="shared" si="5"/>
        <v>39</v>
      </c>
      <c r="U29" s="85">
        <f t="shared" si="5"/>
        <v>25</v>
      </c>
      <c r="V29" s="85">
        <f t="shared" si="6"/>
        <v>64.102564102564102</v>
      </c>
    </row>
    <row r="30" spans="1:22" x14ac:dyDescent="0.2">
      <c r="A30" s="80">
        <v>24</v>
      </c>
      <c r="B30" s="88" t="s">
        <v>238</v>
      </c>
      <c r="C30" s="80">
        <v>2959063</v>
      </c>
      <c r="D30" s="80" t="s">
        <v>239</v>
      </c>
      <c r="E30" s="81">
        <v>7</v>
      </c>
      <c r="F30" s="8">
        <v>1</v>
      </c>
      <c r="G30" s="85">
        <f t="shared" si="0"/>
        <v>14.285714285714285</v>
      </c>
      <c r="H30" s="86">
        <v>8</v>
      </c>
      <c r="I30" s="89">
        <v>0</v>
      </c>
      <c r="J30" s="91">
        <f t="shared" si="1"/>
        <v>0</v>
      </c>
      <c r="K30" s="7">
        <v>9</v>
      </c>
      <c r="L30" s="8">
        <v>0</v>
      </c>
      <c r="M30" s="85">
        <f t="shared" si="2"/>
        <v>0</v>
      </c>
      <c r="N30" s="8">
        <v>8</v>
      </c>
      <c r="O30" s="8">
        <v>0</v>
      </c>
      <c r="P30" s="94">
        <f t="shared" si="3"/>
        <v>0</v>
      </c>
      <c r="Q30" s="8">
        <v>7</v>
      </c>
      <c r="R30" s="8">
        <v>0</v>
      </c>
      <c r="S30" s="85">
        <f t="shared" si="4"/>
        <v>0</v>
      </c>
      <c r="T30" s="83">
        <f t="shared" si="5"/>
        <v>39</v>
      </c>
      <c r="U30" s="85">
        <f t="shared" si="5"/>
        <v>1</v>
      </c>
      <c r="V30" s="85">
        <f t="shared" si="6"/>
        <v>2.5641025641025639</v>
      </c>
    </row>
    <row r="31" spans="1:22" x14ac:dyDescent="0.2">
      <c r="A31" s="80">
        <v>25</v>
      </c>
      <c r="B31" s="90" t="s">
        <v>240</v>
      </c>
      <c r="C31" s="80">
        <v>2959066</v>
      </c>
      <c r="D31" s="80" t="s">
        <v>241</v>
      </c>
      <c r="E31" s="81">
        <v>7</v>
      </c>
      <c r="F31" s="8">
        <v>1</v>
      </c>
      <c r="G31" s="85">
        <f t="shared" si="0"/>
        <v>14.285714285714285</v>
      </c>
      <c r="H31" s="86">
        <v>8</v>
      </c>
      <c r="I31" s="80">
        <v>6</v>
      </c>
      <c r="J31" s="91">
        <f t="shared" si="1"/>
        <v>75</v>
      </c>
      <c r="K31" s="7">
        <v>9</v>
      </c>
      <c r="L31" s="8">
        <v>7</v>
      </c>
      <c r="M31" s="85">
        <f t="shared" si="2"/>
        <v>77.777777777777786</v>
      </c>
      <c r="N31" s="8">
        <v>8</v>
      </c>
      <c r="O31" s="8">
        <v>6</v>
      </c>
      <c r="P31" s="94">
        <f t="shared" si="3"/>
        <v>75</v>
      </c>
      <c r="Q31" s="8">
        <v>7</v>
      </c>
      <c r="R31" s="8">
        <v>3</v>
      </c>
      <c r="S31" s="85">
        <f t="shared" si="4"/>
        <v>42.857142857142854</v>
      </c>
      <c r="T31" s="83">
        <f t="shared" si="5"/>
        <v>39</v>
      </c>
      <c r="U31" s="85">
        <f t="shared" si="5"/>
        <v>23</v>
      </c>
      <c r="V31" s="85">
        <f t="shared" si="6"/>
        <v>58.974358974358978</v>
      </c>
    </row>
    <row r="32" spans="1:22" x14ac:dyDescent="0.2">
      <c r="A32" s="80">
        <v>26</v>
      </c>
      <c r="B32" s="88" t="s">
        <v>242</v>
      </c>
      <c r="C32" s="80">
        <v>2959067</v>
      </c>
      <c r="D32" s="80" t="s">
        <v>243</v>
      </c>
      <c r="E32" s="81">
        <v>7</v>
      </c>
      <c r="F32" s="8">
        <v>1</v>
      </c>
      <c r="G32" s="85">
        <f t="shared" si="0"/>
        <v>14.285714285714285</v>
      </c>
      <c r="H32" s="86">
        <v>8</v>
      </c>
      <c r="I32" s="80">
        <v>4</v>
      </c>
      <c r="J32" s="91">
        <f t="shared" si="1"/>
        <v>50</v>
      </c>
      <c r="K32" s="7">
        <v>9</v>
      </c>
      <c r="L32" s="8">
        <v>1</v>
      </c>
      <c r="M32" s="85">
        <f t="shared" si="2"/>
        <v>11.111111111111111</v>
      </c>
      <c r="N32" s="8">
        <v>8</v>
      </c>
      <c r="O32" s="8">
        <v>4</v>
      </c>
      <c r="P32" s="94">
        <f t="shared" si="3"/>
        <v>50</v>
      </c>
      <c r="Q32" s="8">
        <v>7</v>
      </c>
      <c r="R32" s="8">
        <v>0</v>
      </c>
      <c r="S32" s="85">
        <f t="shared" si="4"/>
        <v>0</v>
      </c>
      <c r="T32" s="83">
        <f t="shared" si="5"/>
        <v>39</v>
      </c>
      <c r="U32" s="85">
        <f t="shared" si="5"/>
        <v>10</v>
      </c>
      <c r="V32" s="85">
        <f t="shared" si="6"/>
        <v>25.641025641025639</v>
      </c>
    </row>
    <row r="33" spans="1:22" x14ac:dyDescent="0.2">
      <c r="A33" s="80">
        <v>27</v>
      </c>
      <c r="B33" s="88" t="s">
        <v>244</v>
      </c>
      <c r="C33" s="80">
        <v>2959068</v>
      </c>
      <c r="D33" s="80" t="s">
        <v>245</v>
      </c>
      <c r="E33" s="81">
        <v>7</v>
      </c>
      <c r="F33" s="8">
        <v>1</v>
      </c>
      <c r="G33" s="85">
        <f t="shared" si="0"/>
        <v>14.285714285714285</v>
      </c>
      <c r="H33" s="86">
        <v>8</v>
      </c>
      <c r="I33" s="80">
        <v>7</v>
      </c>
      <c r="J33" s="91">
        <f t="shared" si="1"/>
        <v>87.5</v>
      </c>
      <c r="K33" s="7">
        <v>9</v>
      </c>
      <c r="L33" s="7">
        <v>6</v>
      </c>
      <c r="M33" s="85">
        <f t="shared" si="2"/>
        <v>66.666666666666657</v>
      </c>
      <c r="N33" s="8">
        <v>8</v>
      </c>
      <c r="O33" s="8">
        <v>7</v>
      </c>
      <c r="P33" s="94">
        <f t="shared" si="3"/>
        <v>87.5</v>
      </c>
      <c r="Q33" s="8">
        <v>7</v>
      </c>
      <c r="R33" s="8">
        <v>4</v>
      </c>
      <c r="S33" s="85">
        <f t="shared" si="4"/>
        <v>57.142857142857139</v>
      </c>
      <c r="T33" s="83">
        <f t="shared" si="5"/>
        <v>39</v>
      </c>
      <c r="U33" s="85">
        <f t="shared" si="5"/>
        <v>25</v>
      </c>
      <c r="V33" s="85">
        <f t="shared" si="6"/>
        <v>64.102564102564102</v>
      </c>
    </row>
    <row r="34" spans="1:22" x14ac:dyDescent="0.2">
      <c r="A34" s="80">
        <v>28</v>
      </c>
      <c r="B34" s="88" t="s">
        <v>246</v>
      </c>
      <c r="C34" s="80">
        <v>2959069</v>
      </c>
      <c r="D34" s="80" t="s">
        <v>247</v>
      </c>
      <c r="E34" s="81">
        <v>7</v>
      </c>
      <c r="F34" s="8">
        <v>1</v>
      </c>
      <c r="G34" s="85">
        <f t="shared" si="0"/>
        <v>14.285714285714285</v>
      </c>
      <c r="H34" s="86">
        <v>8</v>
      </c>
      <c r="I34" s="80">
        <v>5</v>
      </c>
      <c r="J34" s="91">
        <f t="shared" si="1"/>
        <v>62.5</v>
      </c>
      <c r="K34" s="7">
        <v>9</v>
      </c>
      <c r="L34" s="7">
        <v>6</v>
      </c>
      <c r="M34" s="85">
        <f t="shared" si="2"/>
        <v>66.666666666666657</v>
      </c>
      <c r="N34" s="8">
        <v>8</v>
      </c>
      <c r="O34" s="8">
        <v>8</v>
      </c>
      <c r="P34" s="94">
        <f t="shared" si="3"/>
        <v>100</v>
      </c>
      <c r="Q34" s="8">
        <v>7</v>
      </c>
      <c r="R34" s="8">
        <v>5</v>
      </c>
      <c r="S34" s="85">
        <f t="shared" si="4"/>
        <v>71.428571428571431</v>
      </c>
      <c r="T34" s="83">
        <f t="shared" si="5"/>
        <v>39</v>
      </c>
      <c r="U34" s="85">
        <f t="shared" si="5"/>
        <v>25</v>
      </c>
      <c r="V34" s="85">
        <f t="shared" si="6"/>
        <v>64.102564102564102</v>
      </c>
    </row>
    <row r="35" spans="1:22" x14ac:dyDescent="0.2">
      <c r="A35" s="80">
        <v>29</v>
      </c>
      <c r="B35" s="88" t="s">
        <v>248</v>
      </c>
      <c r="C35" s="80">
        <v>2959070</v>
      </c>
      <c r="D35" s="80" t="s">
        <v>249</v>
      </c>
      <c r="E35" s="81">
        <v>7</v>
      </c>
      <c r="F35" s="8">
        <v>1</v>
      </c>
      <c r="G35" s="85">
        <f t="shared" si="0"/>
        <v>14.285714285714285</v>
      </c>
      <c r="H35" s="86">
        <v>8</v>
      </c>
      <c r="I35" s="80">
        <v>6</v>
      </c>
      <c r="J35" s="91">
        <f t="shared" si="1"/>
        <v>75</v>
      </c>
      <c r="K35" s="7">
        <v>9</v>
      </c>
      <c r="L35" s="7">
        <v>7</v>
      </c>
      <c r="M35" s="85">
        <f t="shared" si="2"/>
        <v>77.777777777777786</v>
      </c>
      <c r="N35" s="8">
        <v>8</v>
      </c>
      <c r="O35" s="8">
        <v>6</v>
      </c>
      <c r="P35" s="94">
        <f t="shared" si="3"/>
        <v>75</v>
      </c>
      <c r="Q35" s="8">
        <v>7</v>
      </c>
      <c r="R35" s="8">
        <v>6</v>
      </c>
      <c r="S35" s="85">
        <f t="shared" si="4"/>
        <v>85.714285714285708</v>
      </c>
      <c r="T35" s="83">
        <f t="shared" si="5"/>
        <v>39</v>
      </c>
      <c r="U35" s="85">
        <f t="shared" si="5"/>
        <v>26</v>
      </c>
      <c r="V35" s="85">
        <f t="shared" si="6"/>
        <v>66.666666666666657</v>
      </c>
    </row>
    <row r="36" spans="1:22" x14ac:dyDescent="0.2">
      <c r="A36" s="80">
        <v>30</v>
      </c>
      <c r="B36" s="88" t="s">
        <v>250</v>
      </c>
      <c r="C36" s="80">
        <v>2959072</v>
      </c>
      <c r="D36" s="80" t="s">
        <v>251</v>
      </c>
      <c r="E36" s="81">
        <v>7</v>
      </c>
      <c r="F36" s="8">
        <v>2</v>
      </c>
      <c r="G36" s="85">
        <f t="shared" si="0"/>
        <v>28.571428571428569</v>
      </c>
      <c r="H36" s="86">
        <v>8</v>
      </c>
      <c r="I36" s="80">
        <v>8</v>
      </c>
      <c r="J36" s="91">
        <f t="shared" si="1"/>
        <v>100</v>
      </c>
      <c r="K36" s="7">
        <v>9</v>
      </c>
      <c r="L36" s="7">
        <v>8</v>
      </c>
      <c r="M36" s="85">
        <f t="shared" si="2"/>
        <v>88.888888888888886</v>
      </c>
      <c r="N36" s="8">
        <v>8</v>
      </c>
      <c r="O36" s="8">
        <v>6</v>
      </c>
      <c r="P36" s="94">
        <f t="shared" si="3"/>
        <v>75</v>
      </c>
      <c r="Q36" s="8">
        <v>7</v>
      </c>
      <c r="R36" s="8">
        <v>4</v>
      </c>
      <c r="S36" s="85">
        <f t="shared" si="4"/>
        <v>57.142857142857139</v>
      </c>
      <c r="T36" s="83">
        <f t="shared" si="5"/>
        <v>39</v>
      </c>
      <c r="U36" s="85">
        <f t="shared" si="5"/>
        <v>28</v>
      </c>
      <c r="V36" s="85">
        <f t="shared" si="6"/>
        <v>71.794871794871796</v>
      </c>
    </row>
    <row r="37" spans="1:22" x14ac:dyDescent="0.2">
      <c r="A37" s="80">
        <v>31</v>
      </c>
      <c r="B37" s="88" t="s">
        <v>252</v>
      </c>
      <c r="C37" s="80">
        <v>2959073</v>
      </c>
      <c r="D37" s="80" t="s">
        <v>253</v>
      </c>
      <c r="E37" s="81">
        <v>7</v>
      </c>
      <c r="F37" s="8">
        <v>1</v>
      </c>
      <c r="G37" s="85">
        <f t="shared" si="0"/>
        <v>14.285714285714285</v>
      </c>
      <c r="H37" s="86">
        <v>8</v>
      </c>
      <c r="I37" s="80">
        <v>5</v>
      </c>
      <c r="J37" s="91">
        <f t="shared" si="1"/>
        <v>62.5</v>
      </c>
      <c r="K37" s="7">
        <v>9</v>
      </c>
      <c r="L37" s="7">
        <v>4</v>
      </c>
      <c r="M37" s="85">
        <f t="shared" si="2"/>
        <v>44.444444444444443</v>
      </c>
      <c r="N37" s="8">
        <v>8</v>
      </c>
      <c r="O37" s="8">
        <v>5</v>
      </c>
      <c r="P37" s="94">
        <f t="shared" si="3"/>
        <v>62.5</v>
      </c>
      <c r="Q37" s="8">
        <v>7</v>
      </c>
      <c r="R37" s="8">
        <v>3</v>
      </c>
      <c r="S37" s="85">
        <f t="shared" si="4"/>
        <v>42.857142857142854</v>
      </c>
      <c r="T37" s="83">
        <f t="shared" si="5"/>
        <v>39</v>
      </c>
      <c r="U37" s="85">
        <f t="shared" si="5"/>
        <v>18</v>
      </c>
      <c r="V37" s="85">
        <f t="shared" si="6"/>
        <v>46.153846153846153</v>
      </c>
    </row>
    <row r="38" spans="1:22" x14ac:dyDescent="0.2">
      <c r="A38" s="80">
        <v>32</v>
      </c>
      <c r="B38" s="88" t="s">
        <v>254</v>
      </c>
      <c r="C38" s="80">
        <v>2959074</v>
      </c>
      <c r="D38" s="80" t="s">
        <v>255</v>
      </c>
      <c r="E38" s="81">
        <v>7</v>
      </c>
      <c r="F38" s="8">
        <v>2</v>
      </c>
      <c r="G38" s="85">
        <f t="shared" si="0"/>
        <v>28.571428571428569</v>
      </c>
      <c r="H38" s="86">
        <v>8</v>
      </c>
      <c r="I38" s="80">
        <v>4</v>
      </c>
      <c r="J38" s="91">
        <f t="shared" si="1"/>
        <v>50</v>
      </c>
      <c r="K38" s="7">
        <v>9</v>
      </c>
      <c r="L38" s="7">
        <v>5</v>
      </c>
      <c r="M38" s="85">
        <f t="shared" si="2"/>
        <v>55.555555555555557</v>
      </c>
      <c r="N38" s="8">
        <v>8</v>
      </c>
      <c r="O38" s="8">
        <v>7</v>
      </c>
      <c r="P38" s="94">
        <f t="shared" si="3"/>
        <v>87.5</v>
      </c>
      <c r="Q38" s="8">
        <v>7</v>
      </c>
      <c r="R38" s="8">
        <v>1</v>
      </c>
      <c r="S38" s="85">
        <f t="shared" si="4"/>
        <v>14.285714285714285</v>
      </c>
      <c r="T38" s="83">
        <f t="shared" si="5"/>
        <v>39</v>
      </c>
      <c r="U38" s="85">
        <f t="shared" si="5"/>
        <v>19</v>
      </c>
      <c r="V38" s="85">
        <f t="shared" si="6"/>
        <v>48.717948717948715</v>
      </c>
    </row>
    <row r="39" spans="1:22" x14ac:dyDescent="0.2">
      <c r="A39" s="80">
        <v>33</v>
      </c>
      <c r="B39" s="88" t="s">
        <v>256</v>
      </c>
      <c r="C39" s="80">
        <v>2959075</v>
      </c>
      <c r="D39" s="80" t="s">
        <v>257</v>
      </c>
      <c r="E39" s="81">
        <v>7</v>
      </c>
      <c r="F39" s="8">
        <v>1</v>
      </c>
      <c r="G39" s="85">
        <f t="shared" si="0"/>
        <v>14.285714285714285</v>
      </c>
      <c r="H39" s="86">
        <v>8</v>
      </c>
      <c r="I39" s="80">
        <v>3</v>
      </c>
      <c r="J39" s="91">
        <f t="shared" si="1"/>
        <v>37.5</v>
      </c>
      <c r="K39" s="7">
        <v>9</v>
      </c>
      <c r="L39" s="7">
        <v>4</v>
      </c>
      <c r="M39" s="85">
        <f t="shared" si="2"/>
        <v>44.444444444444443</v>
      </c>
      <c r="N39" s="8">
        <v>8</v>
      </c>
      <c r="O39" s="8">
        <v>5</v>
      </c>
      <c r="P39" s="94">
        <f t="shared" si="3"/>
        <v>62.5</v>
      </c>
      <c r="Q39" s="8">
        <v>7</v>
      </c>
      <c r="R39" s="8">
        <v>2</v>
      </c>
      <c r="S39" s="85">
        <f t="shared" si="4"/>
        <v>28.571428571428569</v>
      </c>
      <c r="T39" s="83">
        <f t="shared" si="5"/>
        <v>39</v>
      </c>
      <c r="U39" s="85">
        <f t="shared" si="5"/>
        <v>15</v>
      </c>
      <c r="V39" s="85">
        <f t="shared" si="6"/>
        <v>38.461538461538467</v>
      </c>
    </row>
    <row r="40" spans="1:22" x14ac:dyDescent="0.2">
      <c r="A40" s="80">
        <v>34</v>
      </c>
      <c r="B40" s="88" t="s">
        <v>258</v>
      </c>
      <c r="C40" s="80">
        <v>2959076</v>
      </c>
      <c r="D40" s="80" t="s">
        <v>259</v>
      </c>
      <c r="E40" s="81">
        <v>7</v>
      </c>
      <c r="F40" s="8">
        <v>1</v>
      </c>
      <c r="G40" s="85">
        <f t="shared" si="0"/>
        <v>14.285714285714285</v>
      </c>
      <c r="H40" s="86">
        <v>8</v>
      </c>
      <c r="I40" s="80">
        <v>6</v>
      </c>
      <c r="J40" s="91">
        <f t="shared" si="1"/>
        <v>75</v>
      </c>
      <c r="K40" s="7">
        <v>9</v>
      </c>
      <c r="L40" s="7">
        <v>7</v>
      </c>
      <c r="M40" s="85">
        <f t="shared" si="2"/>
        <v>77.777777777777786</v>
      </c>
      <c r="N40" s="8">
        <v>8</v>
      </c>
      <c r="O40" s="8">
        <v>7</v>
      </c>
      <c r="P40" s="94">
        <f t="shared" si="3"/>
        <v>87.5</v>
      </c>
      <c r="Q40" s="8">
        <v>7</v>
      </c>
      <c r="R40" s="8">
        <v>4</v>
      </c>
      <c r="S40" s="85">
        <f t="shared" si="4"/>
        <v>57.142857142857139</v>
      </c>
      <c r="T40" s="83">
        <f t="shared" si="5"/>
        <v>39</v>
      </c>
      <c r="U40" s="85">
        <f t="shared" si="5"/>
        <v>25</v>
      </c>
      <c r="V40" s="85">
        <f t="shared" si="6"/>
        <v>64.102564102564102</v>
      </c>
    </row>
    <row r="41" spans="1:22" x14ac:dyDescent="0.2">
      <c r="A41" s="80">
        <v>35</v>
      </c>
      <c r="B41" s="88" t="s">
        <v>260</v>
      </c>
      <c r="C41" s="80">
        <v>2959078</v>
      </c>
      <c r="D41" s="80" t="s">
        <v>261</v>
      </c>
      <c r="E41" s="81">
        <v>7</v>
      </c>
      <c r="F41" s="8">
        <v>1</v>
      </c>
      <c r="G41" s="85">
        <f t="shared" si="0"/>
        <v>14.285714285714285</v>
      </c>
      <c r="H41" s="86">
        <v>8</v>
      </c>
      <c r="I41" s="89">
        <v>2</v>
      </c>
      <c r="J41" s="91">
        <f t="shared" si="1"/>
        <v>25</v>
      </c>
      <c r="K41" s="7">
        <v>9</v>
      </c>
      <c r="L41" s="8">
        <v>4</v>
      </c>
      <c r="M41" s="85">
        <f t="shared" si="2"/>
        <v>44.444444444444443</v>
      </c>
      <c r="N41" s="8">
        <v>8</v>
      </c>
      <c r="O41" s="8">
        <v>7</v>
      </c>
      <c r="P41" s="94">
        <f t="shared" si="3"/>
        <v>87.5</v>
      </c>
      <c r="Q41" s="8">
        <v>7</v>
      </c>
      <c r="R41" s="8">
        <v>1</v>
      </c>
      <c r="S41" s="85">
        <f t="shared" si="4"/>
        <v>14.285714285714285</v>
      </c>
      <c r="T41" s="83">
        <f t="shared" si="5"/>
        <v>39</v>
      </c>
      <c r="U41" s="85">
        <f t="shared" si="5"/>
        <v>15</v>
      </c>
      <c r="V41" s="85">
        <f t="shared" si="6"/>
        <v>38.461538461538467</v>
      </c>
    </row>
    <row r="42" spans="1:22" x14ac:dyDescent="0.2">
      <c r="A42" s="80">
        <v>36</v>
      </c>
      <c r="B42" s="88" t="s">
        <v>262</v>
      </c>
      <c r="C42" s="80">
        <v>2959079</v>
      </c>
      <c r="D42" s="80" t="s">
        <v>263</v>
      </c>
      <c r="E42" s="81">
        <v>7</v>
      </c>
      <c r="F42" s="8">
        <v>1</v>
      </c>
      <c r="G42" s="85">
        <f t="shared" si="0"/>
        <v>14.285714285714285</v>
      </c>
      <c r="H42" s="86">
        <v>8</v>
      </c>
      <c r="I42" s="89">
        <v>2</v>
      </c>
      <c r="J42" s="91">
        <f t="shared" si="1"/>
        <v>25</v>
      </c>
      <c r="K42" s="7">
        <v>9</v>
      </c>
      <c r="L42" s="8">
        <v>0</v>
      </c>
      <c r="M42" s="85">
        <f t="shared" si="2"/>
        <v>0</v>
      </c>
      <c r="N42" s="8">
        <v>8</v>
      </c>
      <c r="O42" s="8">
        <v>4</v>
      </c>
      <c r="P42" s="94">
        <f t="shared" si="3"/>
        <v>50</v>
      </c>
      <c r="Q42" s="8">
        <v>7</v>
      </c>
      <c r="R42" s="8">
        <v>0</v>
      </c>
      <c r="S42" s="85">
        <f t="shared" si="4"/>
        <v>0</v>
      </c>
      <c r="T42" s="83">
        <f t="shared" si="5"/>
        <v>39</v>
      </c>
      <c r="U42" s="85">
        <f t="shared" si="5"/>
        <v>7</v>
      </c>
      <c r="V42" s="85">
        <f t="shared" si="6"/>
        <v>17.948717948717949</v>
      </c>
    </row>
    <row r="43" spans="1:22" x14ac:dyDescent="0.2">
      <c r="A43" s="80">
        <v>37</v>
      </c>
      <c r="B43" s="88" t="s">
        <v>264</v>
      </c>
      <c r="C43" s="80">
        <v>2959080</v>
      </c>
      <c r="D43" s="80" t="s">
        <v>265</v>
      </c>
      <c r="E43" s="81">
        <v>7</v>
      </c>
      <c r="F43" s="8">
        <v>2</v>
      </c>
      <c r="G43" s="85">
        <f t="shared" si="0"/>
        <v>28.571428571428569</v>
      </c>
      <c r="H43" s="86">
        <v>8</v>
      </c>
      <c r="I43" s="89">
        <v>7</v>
      </c>
      <c r="J43" s="91">
        <f t="shared" si="1"/>
        <v>87.5</v>
      </c>
      <c r="K43" s="7">
        <v>9</v>
      </c>
      <c r="L43" s="80">
        <v>5</v>
      </c>
      <c r="M43" s="85">
        <f t="shared" si="2"/>
        <v>55.555555555555557</v>
      </c>
      <c r="N43" s="8">
        <v>8</v>
      </c>
      <c r="O43" s="8">
        <v>6</v>
      </c>
      <c r="P43" s="94">
        <f t="shared" si="3"/>
        <v>75</v>
      </c>
      <c r="Q43" s="8">
        <v>7</v>
      </c>
      <c r="R43" s="8">
        <v>5</v>
      </c>
      <c r="S43" s="85">
        <f t="shared" si="4"/>
        <v>71.428571428571431</v>
      </c>
      <c r="T43" s="83">
        <f t="shared" si="5"/>
        <v>39</v>
      </c>
      <c r="U43" s="85">
        <f t="shared" si="5"/>
        <v>25</v>
      </c>
      <c r="V43" s="85">
        <f t="shared" si="6"/>
        <v>64.102564102564102</v>
      </c>
    </row>
    <row r="44" spans="1:22" x14ac:dyDescent="0.2">
      <c r="A44" s="80">
        <v>38</v>
      </c>
      <c r="B44" s="88" t="s">
        <v>266</v>
      </c>
      <c r="C44" s="80">
        <v>2959081</v>
      </c>
      <c r="D44" s="80" t="s">
        <v>267</v>
      </c>
      <c r="E44" s="81">
        <v>7</v>
      </c>
      <c r="F44" s="8">
        <v>1</v>
      </c>
      <c r="G44" s="85">
        <f t="shared" si="0"/>
        <v>14.285714285714285</v>
      </c>
      <c r="H44" s="86">
        <v>8</v>
      </c>
      <c r="I44" s="89">
        <v>0</v>
      </c>
      <c r="J44" s="91">
        <f t="shared" si="1"/>
        <v>0</v>
      </c>
      <c r="K44" s="7">
        <v>9</v>
      </c>
      <c r="L44" s="80">
        <v>1</v>
      </c>
      <c r="M44" s="85">
        <f t="shared" si="2"/>
        <v>11.111111111111111</v>
      </c>
      <c r="N44" s="8">
        <v>8</v>
      </c>
      <c r="O44" s="8">
        <v>2</v>
      </c>
      <c r="P44" s="94">
        <f t="shared" si="3"/>
        <v>25</v>
      </c>
      <c r="Q44" s="8">
        <v>7</v>
      </c>
      <c r="R44" s="8">
        <v>0</v>
      </c>
      <c r="S44" s="85">
        <f t="shared" si="4"/>
        <v>0</v>
      </c>
      <c r="T44" s="83">
        <f t="shared" si="5"/>
        <v>39</v>
      </c>
      <c r="U44" s="85">
        <f t="shared" si="5"/>
        <v>4</v>
      </c>
      <c r="V44" s="85">
        <f t="shared" si="6"/>
        <v>10.256410256410255</v>
      </c>
    </row>
    <row r="45" spans="1:22" x14ac:dyDescent="0.2">
      <c r="A45" s="80">
        <v>39</v>
      </c>
      <c r="B45" s="88" t="s">
        <v>268</v>
      </c>
      <c r="C45" s="80">
        <v>2959082</v>
      </c>
      <c r="D45" s="80" t="s">
        <v>269</v>
      </c>
      <c r="E45" s="81">
        <v>7</v>
      </c>
      <c r="F45" s="8">
        <v>1</v>
      </c>
      <c r="G45" s="85">
        <f t="shared" si="0"/>
        <v>14.285714285714285</v>
      </c>
      <c r="H45" s="86">
        <v>8</v>
      </c>
      <c r="I45" s="80">
        <v>6</v>
      </c>
      <c r="J45" s="91">
        <f t="shared" si="1"/>
        <v>75</v>
      </c>
      <c r="K45" s="7">
        <v>9</v>
      </c>
      <c r="L45" s="80">
        <v>7</v>
      </c>
      <c r="M45" s="85">
        <f t="shared" si="2"/>
        <v>77.777777777777786</v>
      </c>
      <c r="N45" s="8">
        <v>8</v>
      </c>
      <c r="O45" s="8">
        <v>6</v>
      </c>
      <c r="P45" s="94">
        <f t="shared" si="3"/>
        <v>75</v>
      </c>
      <c r="Q45" s="8">
        <v>7</v>
      </c>
      <c r="R45" s="8">
        <v>3</v>
      </c>
      <c r="S45" s="85">
        <f t="shared" si="4"/>
        <v>42.857142857142854</v>
      </c>
      <c r="T45" s="83">
        <f t="shared" si="5"/>
        <v>39</v>
      </c>
      <c r="U45" s="85">
        <f t="shared" si="5"/>
        <v>23</v>
      </c>
      <c r="V45" s="85">
        <f t="shared" si="6"/>
        <v>58.974358974358978</v>
      </c>
    </row>
    <row r="46" spans="1:22" x14ac:dyDescent="0.2">
      <c r="A46" s="80">
        <v>40</v>
      </c>
      <c r="B46" s="88" t="s">
        <v>270</v>
      </c>
      <c r="C46" s="80">
        <v>2959083</v>
      </c>
      <c r="D46" s="80" t="s">
        <v>271</v>
      </c>
      <c r="E46" s="81">
        <v>7</v>
      </c>
      <c r="F46" s="8">
        <v>1</v>
      </c>
      <c r="G46" s="85">
        <f t="shared" si="0"/>
        <v>14.285714285714285</v>
      </c>
      <c r="H46" s="86">
        <v>8</v>
      </c>
      <c r="I46" s="80">
        <v>4</v>
      </c>
      <c r="J46" s="91">
        <f t="shared" si="1"/>
        <v>50</v>
      </c>
      <c r="K46" s="7">
        <v>9</v>
      </c>
      <c r="L46" s="80">
        <v>4</v>
      </c>
      <c r="M46" s="85">
        <f t="shared" si="2"/>
        <v>44.444444444444443</v>
      </c>
      <c r="N46" s="8">
        <v>8</v>
      </c>
      <c r="O46" s="8">
        <v>7</v>
      </c>
      <c r="P46" s="94">
        <f t="shared" si="3"/>
        <v>87.5</v>
      </c>
      <c r="Q46" s="8">
        <v>7</v>
      </c>
      <c r="R46" s="8">
        <v>2</v>
      </c>
      <c r="S46" s="85">
        <f t="shared" si="4"/>
        <v>28.571428571428569</v>
      </c>
      <c r="T46" s="83">
        <f t="shared" si="5"/>
        <v>39</v>
      </c>
      <c r="U46" s="85">
        <f t="shared" si="5"/>
        <v>18</v>
      </c>
      <c r="V46" s="85">
        <f t="shared" si="6"/>
        <v>46.153846153846153</v>
      </c>
    </row>
    <row r="47" spans="1:22" x14ac:dyDescent="0.2">
      <c r="A47" s="80">
        <v>41</v>
      </c>
      <c r="B47" s="88" t="s">
        <v>272</v>
      </c>
      <c r="C47" s="80">
        <v>2959084</v>
      </c>
      <c r="D47" s="80" t="s">
        <v>273</v>
      </c>
      <c r="E47" s="81">
        <v>7</v>
      </c>
      <c r="F47" s="8">
        <v>3</v>
      </c>
      <c r="G47" s="85">
        <f t="shared" si="0"/>
        <v>42.857142857142854</v>
      </c>
      <c r="H47" s="86">
        <v>8</v>
      </c>
      <c r="I47" s="80">
        <v>6</v>
      </c>
      <c r="J47" s="91">
        <f t="shared" si="1"/>
        <v>75</v>
      </c>
      <c r="K47" s="7">
        <v>9</v>
      </c>
      <c r="L47" s="80">
        <v>8</v>
      </c>
      <c r="M47" s="85">
        <f t="shared" si="2"/>
        <v>88.888888888888886</v>
      </c>
      <c r="N47" s="8">
        <v>8</v>
      </c>
      <c r="O47" s="8">
        <v>7</v>
      </c>
      <c r="P47" s="94">
        <f t="shared" si="3"/>
        <v>87.5</v>
      </c>
      <c r="Q47" s="8">
        <v>7</v>
      </c>
      <c r="R47" s="8">
        <v>6</v>
      </c>
      <c r="S47" s="85">
        <f t="shared" si="4"/>
        <v>85.714285714285708</v>
      </c>
      <c r="T47" s="83">
        <f t="shared" si="5"/>
        <v>39</v>
      </c>
      <c r="U47" s="85">
        <f t="shared" si="5"/>
        <v>30</v>
      </c>
      <c r="V47" s="85">
        <f t="shared" si="6"/>
        <v>76.923076923076934</v>
      </c>
    </row>
    <row r="48" spans="1:22" x14ac:dyDescent="0.2">
      <c r="A48" s="80">
        <v>42</v>
      </c>
      <c r="B48" s="88" t="s">
        <v>274</v>
      </c>
      <c r="C48" s="80">
        <v>2959088</v>
      </c>
      <c r="D48" s="80" t="s">
        <v>275</v>
      </c>
      <c r="E48" s="81">
        <v>7</v>
      </c>
      <c r="F48" s="8">
        <v>1</v>
      </c>
      <c r="G48" s="85">
        <f t="shared" si="0"/>
        <v>14.285714285714285</v>
      </c>
      <c r="H48" s="86">
        <v>8</v>
      </c>
      <c r="I48" s="80">
        <v>2</v>
      </c>
      <c r="J48" s="91">
        <f t="shared" si="1"/>
        <v>25</v>
      </c>
      <c r="K48" s="7">
        <v>9</v>
      </c>
      <c r="L48" s="80">
        <v>4</v>
      </c>
      <c r="M48" s="85">
        <f t="shared" si="2"/>
        <v>44.444444444444443</v>
      </c>
      <c r="N48" s="8">
        <v>8</v>
      </c>
      <c r="O48" s="8">
        <v>3</v>
      </c>
      <c r="P48" s="94">
        <f t="shared" si="3"/>
        <v>37.5</v>
      </c>
      <c r="Q48" s="8">
        <v>7</v>
      </c>
      <c r="R48" s="8">
        <v>2</v>
      </c>
      <c r="S48" s="85">
        <f t="shared" si="4"/>
        <v>28.571428571428569</v>
      </c>
      <c r="T48" s="83">
        <f t="shared" si="5"/>
        <v>39</v>
      </c>
      <c r="U48" s="85">
        <f t="shared" si="5"/>
        <v>12</v>
      </c>
      <c r="V48" s="85">
        <f t="shared" si="6"/>
        <v>30.76923076923077</v>
      </c>
    </row>
    <row r="49" spans="1:22" x14ac:dyDescent="0.2">
      <c r="A49" s="80">
        <v>43</v>
      </c>
      <c r="B49" s="88" t="s">
        <v>276</v>
      </c>
      <c r="C49" s="80">
        <v>2959089</v>
      </c>
      <c r="D49" s="80" t="s">
        <v>277</v>
      </c>
      <c r="E49" s="81">
        <v>7</v>
      </c>
      <c r="F49" s="8">
        <v>1</v>
      </c>
      <c r="G49" s="85">
        <f t="shared" si="0"/>
        <v>14.285714285714285</v>
      </c>
      <c r="H49" s="86">
        <v>8</v>
      </c>
      <c r="I49" s="80">
        <v>4</v>
      </c>
      <c r="J49" s="91">
        <f t="shared" si="1"/>
        <v>50</v>
      </c>
      <c r="K49" s="7">
        <v>9</v>
      </c>
      <c r="L49" s="80">
        <v>5</v>
      </c>
      <c r="M49" s="85">
        <f t="shared" si="2"/>
        <v>55.555555555555557</v>
      </c>
      <c r="N49" s="8">
        <v>8</v>
      </c>
      <c r="O49" s="8">
        <v>5</v>
      </c>
      <c r="P49" s="94">
        <f t="shared" si="3"/>
        <v>62.5</v>
      </c>
      <c r="Q49" s="8">
        <v>7</v>
      </c>
      <c r="R49" s="8">
        <v>3</v>
      </c>
      <c r="S49" s="85">
        <f t="shared" si="4"/>
        <v>42.857142857142854</v>
      </c>
      <c r="T49" s="83">
        <f t="shared" si="5"/>
        <v>39</v>
      </c>
      <c r="U49" s="85">
        <f t="shared" si="5"/>
        <v>18</v>
      </c>
      <c r="V49" s="85">
        <f t="shared" si="6"/>
        <v>46.153846153846153</v>
      </c>
    </row>
    <row r="50" spans="1:22" x14ac:dyDescent="0.2">
      <c r="A50" s="80">
        <v>44</v>
      </c>
      <c r="B50" s="83" t="s">
        <v>278</v>
      </c>
      <c r="C50" s="80">
        <v>2959090</v>
      </c>
      <c r="D50" s="82" t="s">
        <v>279</v>
      </c>
      <c r="E50" s="81">
        <v>7</v>
      </c>
      <c r="F50" s="8">
        <v>1</v>
      </c>
      <c r="G50" s="85">
        <f t="shared" si="0"/>
        <v>14.285714285714285</v>
      </c>
      <c r="H50" s="86">
        <v>8</v>
      </c>
      <c r="I50" s="89">
        <v>0</v>
      </c>
      <c r="J50" s="91">
        <f t="shared" si="1"/>
        <v>0</v>
      </c>
      <c r="K50" s="7">
        <v>9</v>
      </c>
      <c r="L50" s="80">
        <v>0</v>
      </c>
      <c r="M50" s="85">
        <f t="shared" si="2"/>
        <v>0</v>
      </c>
      <c r="N50" s="8">
        <v>8</v>
      </c>
      <c r="O50" s="8">
        <v>0</v>
      </c>
      <c r="P50" s="94">
        <f t="shared" si="3"/>
        <v>0</v>
      </c>
      <c r="Q50" s="8">
        <v>7</v>
      </c>
      <c r="R50" s="8">
        <v>0</v>
      </c>
      <c r="S50" s="85">
        <f t="shared" si="4"/>
        <v>0</v>
      </c>
      <c r="T50" s="83">
        <f t="shared" si="5"/>
        <v>39</v>
      </c>
      <c r="U50" s="85">
        <f t="shared" si="5"/>
        <v>1</v>
      </c>
      <c r="V50" s="85">
        <f t="shared" si="6"/>
        <v>2.5641025641025639</v>
      </c>
    </row>
    <row r="51" spans="1:22" x14ac:dyDescent="0.2">
      <c r="A51" s="80">
        <v>45</v>
      </c>
      <c r="B51" s="88" t="s">
        <v>280</v>
      </c>
      <c r="C51" s="80">
        <v>2959091</v>
      </c>
      <c r="D51" s="80" t="s">
        <v>281</v>
      </c>
      <c r="E51" s="81">
        <v>7</v>
      </c>
      <c r="F51" s="8">
        <v>1</v>
      </c>
      <c r="G51" s="85">
        <f t="shared" si="0"/>
        <v>14.285714285714285</v>
      </c>
      <c r="H51" s="86">
        <v>8</v>
      </c>
      <c r="I51" s="80">
        <v>4</v>
      </c>
      <c r="J51" s="91">
        <f t="shared" si="1"/>
        <v>50</v>
      </c>
      <c r="K51" s="7">
        <v>9</v>
      </c>
      <c r="L51" s="80">
        <v>2</v>
      </c>
      <c r="M51" s="85">
        <f t="shared" si="2"/>
        <v>22.222222222222221</v>
      </c>
      <c r="N51" s="8">
        <v>8</v>
      </c>
      <c r="O51" s="8">
        <v>1</v>
      </c>
      <c r="P51" s="94">
        <f t="shared" si="3"/>
        <v>12.5</v>
      </c>
      <c r="Q51" s="8">
        <v>7</v>
      </c>
      <c r="R51" s="8">
        <v>0</v>
      </c>
      <c r="S51" s="85">
        <f t="shared" si="4"/>
        <v>0</v>
      </c>
      <c r="T51" s="83">
        <f t="shared" si="5"/>
        <v>39</v>
      </c>
      <c r="U51" s="85">
        <f t="shared" si="5"/>
        <v>8</v>
      </c>
      <c r="V51" s="85">
        <f t="shared" si="6"/>
        <v>20.512820512820511</v>
      </c>
    </row>
    <row r="52" spans="1:22" x14ac:dyDescent="0.2">
      <c r="A52" s="80">
        <v>46</v>
      </c>
      <c r="B52" s="88" t="s">
        <v>282</v>
      </c>
      <c r="C52" s="80">
        <v>2959092</v>
      </c>
      <c r="D52" s="80" t="s">
        <v>283</v>
      </c>
      <c r="E52" s="81">
        <v>7</v>
      </c>
      <c r="F52" s="8">
        <v>1</v>
      </c>
      <c r="G52" s="85">
        <f t="shared" si="0"/>
        <v>14.285714285714285</v>
      </c>
      <c r="H52" s="86">
        <v>8</v>
      </c>
      <c r="I52" s="80">
        <v>7</v>
      </c>
      <c r="J52" s="91">
        <f t="shared" si="1"/>
        <v>87.5</v>
      </c>
      <c r="K52" s="7">
        <v>9</v>
      </c>
      <c r="L52" s="80">
        <v>4</v>
      </c>
      <c r="M52" s="85">
        <f t="shared" si="2"/>
        <v>44.444444444444443</v>
      </c>
      <c r="N52" s="8">
        <v>8</v>
      </c>
      <c r="O52" s="8">
        <v>5</v>
      </c>
      <c r="P52" s="94">
        <f t="shared" si="3"/>
        <v>62.5</v>
      </c>
      <c r="Q52" s="8">
        <v>7</v>
      </c>
      <c r="R52" s="8">
        <v>4</v>
      </c>
      <c r="S52" s="85">
        <f t="shared" si="4"/>
        <v>57.142857142857139</v>
      </c>
      <c r="T52" s="83">
        <f t="shared" si="5"/>
        <v>39</v>
      </c>
      <c r="U52" s="85">
        <f t="shared" si="5"/>
        <v>21</v>
      </c>
      <c r="V52" s="85">
        <f t="shared" si="6"/>
        <v>53.846153846153847</v>
      </c>
    </row>
    <row r="53" spans="1:22" x14ac:dyDescent="0.2">
      <c r="A53" s="80">
        <v>47</v>
      </c>
      <c r="B53" s="88" t="s">
        <v>284</v>
      </c>
      <c r="C53" s="80">
        <v>2959093</v>
      </c>
      <c r="D53" s="80" t="s">
        <v>285</v>
      </c>
      <c r="E53" s="81">
        <v>7</v>
      </c>
      <c r="F53" s="8">
        <v>1</v>
      </c>
      <c r="G53" s="85">
        <f t="shared" si="0"/>
        <v>14.285714285714285</v>
      </c>
      <c r="H53" s="86">
        <v>8</v>
      </c>
      <c r="I53" s="80">
        <v>2</v>
      </c>
      <c r="J53" s="91">
        <f t="shared" si="1"/>
        <v>25</v>
      </c>
      <c r="K53" s="7">
        <v>9</v>
      </c>
      <c r="L53" s="80">
        <v>1</v>
      </c>
      <c r="M53" s="85">
        <f t="shared" si="2"/>
        <v>11.111111111111111</v>
      </c>
      <c r="N53" s="8">
        <v>8</v>
      </c>
      <c r="O53" s="8">
        <v>6</v>
      </c>
      <c r="P53" s="94">
        <f t="shared" si="3"/>
        <v>75</v>
      </c>
      <c r="Q53" s="8">
        <v>7</v>
      </c>
      <c r="R53" s="8">
        <v>0</v>
      </c>
      <c r="S53" s="85">
        <f t="shared" si="4"/>
        <v>0</v>
      </c>
      <c r="T53" s="83">
        <f t="shared" si="5"/>
        <v>39</v>
      </c>
      <c r="U53" s="85">
        <f t="shared" si="5"/>
        <v>10</v>
      </c>
      <c r="V53" s="85">
        <f t="shared" si="6"/>
        <v>25.641025641025639</v>
      </c>
    </row>
    <row r="54" spans="1:22" x14ac:dyDescent="0.2">
      <c r="A54" s="80">
        <v>48</v>
      </c>
      <c r="B54" s="88" t="s">
        <v>286</v>
      </c>
      <c r="C54" s="80">
        <v>2959094</v>
      </c>
      <c r="D54" s="80" t="s">
        <v>287</v>
      </c>
      <c r="E54" s="81">
        <v>7</v>
      </c>
      <c r="F54" s="8">
        <v>1</v>
      </c>
      <c r="G54" s="85">
        <f t="shared" si="0"/>
        <v>14.285714285714285</v>
      </c>
      <c r="H54" s="86">
        <v>8</v>
      </c>
      <c r="I54" s="80">
        <v>6</v>
      </c>
      <c r="J54" s="91">
        <f t="shared" si="1"/>
        <v>75</v>
      </c>
      <c r="K54" s="7">
        <v>9</v>
      </c>
      <c r="L54" s="80">
        <v>9</v>
      </c>
      <c r="M54" s="85">
        <f t="shared" si="2"/>
        <v>100</v>
      </c>
      <c r="N54" s="8">
        <v>8</v>
      </c>
      <c r="O54" s="8">
        <v>8</v>
      </c>
      <c r="P54" s="94">
        <f t="shared" si="3"/>
        <v>100</v>
      </c>
      <c r="Q54" s="8">
        <v>7</v>
      </c>
      <c r="R54" s="8">
        <v>6</v>
      </c>
      <c r="S54" s="85">
        <f t="shared" si="4"/>
        <v>85.714285714285708</v>
      </c>
      <c r="T54" s="83">
        <f t="shared" si="5"/>
        <v>39</v>
      </c>
      <c r="U54" s="85">
        <f t="shared" si="5"/>
        <v>30</v>
      </c>
      <c r="V54" s="85">
        <f t="shared" si="6"/>
        <v>76.923076923076934</v>
      </c>
    </row>
    <row r="55" spans="1:22" x14ac:dyDescent="0.2">
      <c r="A55" s="80">
        <v>49</v>
      </c>
      <c r="B55" s="88" t="s">
        <v>288</v>
      </c>
      <c r="C55" s="80">
        <v>2959095</v>
      </c>
      <c r="D55" s="80" t="s">
        <v>289</v>
      </c>
      <c r="E55" s="81">
        <v>7</v>
      </c>
      <c r="F55" s="8">
        <v>2</v>
      </c>
      <c r="G55" s="85">
        <f t="shared" si="0"/>
        <v>28.571428571428569</v>
      </c>
      <c r="H55" s="86">
        <v>8</v>
      </c>
      <c r="I55" s="80">
        <v>7</v>
      </c>
      <c r="J55" s="91">
        <f t="shared" si="1"/>
        <v>87.5</v>
      </c>
      <c r="K55" s="7">
        <v>9</v>
      </c>
      <c r="L55" s="80">
        <v>7</v>
      </c>
      <c r="M55" s="85">
        <f t="shared" si="2"/>
        <v>77.777777777777786</v>
      </c>
      <c r="N55" s="8">
        <v>8</v>
      </c>
      <c r="O55" s="8">
        <v>8</v>
      </c>
      <c r="P55" s="94">
        <f t="shared" si="3"/>
        <v>100</v>
      </c>
      <c r="Q55" s="8">
        <v>7</v>
      </c>
      <c r="R55" s="8">
        <v>5</v>
      </c>
      <c r="S55" s="85">
        <f t="shared" si="4"/>
        <v>71.428571428571431</v>
      </c>
      <c r="T55" s="83">
        <f t="shared" si="5"/>
        <v>39</v>
      </c>
      <c r="U55" s="85">
        <f t="shared" si="5"/>
        <v>29</v>
      </c>
      <c r="V55" s="85">
        <f t="shared" si="6"/>
        <v>74.358974358974365</v>
      </c>
    </row>
    <row r="56" spans="1:22" x14ac:dyDescent="0.2">
      <c r="A56" s="80">
        <v>50</v>
      </c>
      <c r="B56" s="88" t="s">
        <v>290</v>
      </c>
      <c r="C56" s="80">
        <v>2959096</v>
      </c>
      <c r="D56" s="80" t="s">
        <v>291</v>
      </c>
      <c r="E56" s="81">
        <v>7</v>
      </c>
      <c r="F56" s="8">
        <v>3</v>
      </c>
      <c r="G56" s="85">
        <f t="shared" si="0"/>
        <v>42.857142857142854</v>
      </c>
      <c r="H56" s="86">
        <v>8</v>
      </c>
      <c r="I56" s="80">
        <v>6</v>
      </c>
      <c r="J56" s="91">
        <f t="shared" si="1"/>
        <v>75</v>
      </c>
      <c r="K56" s="7">
        <v>9</v>
      </c>
      <c r="L56" s="80">
        <v>5</v>
      </c>
      <c r="M56" s="85">
        <f t="shared" si="2"/>
        <v>55.555555555555557</v>
      </c>
      <c r="N56" s="8">
        <v>8</v>
      </c>
      <c r="O56" s="8">
        <v>7</v>
      </c>
      <c r="P56" s="94">
        <f t="shared" si="3"/>
        <v>87.5</v>
      </c>
      <c r="Q56" s="8">
        <v>7</v>
      </c>
      <c r="R56" s="8">
        <v>3</v>
      </c>
      <c r="S56" s="85">
        <f t="shared" si="4"/>
        <v>42.857142857142854</v>
      </c>
      <c r="T56" s="83">
        <f t="shared" si="5"/>
        <v>39</v>
      </c>
      <c r="U56" s="85">
        <f t="shared" si="5"/>
        <v>24</v>
      </c>
      <c r="V56" s="85">
        <f t="shared" si="6"/>
        <v>61.53846153846154</v>
      </c>
    </row>
    <row r="57" spans="1:22" x14ac:dyDescent="0.2">
      <c r="A57" s="80">
        <v>51</v>
      </c>
      <c r="B57" s="88" t="s">
        <v>292</v>
      </c>
      <c r="C57" s="80">
        <v>2959097</v>
      </c>
      <c r="D57" s="80" t="s">
        <v>293</v>
      </c>
      <c r="E57" s="81">
        <v>7</v>
      </c>
      <c r="F57" s="8">
        <v>1</v>
      </c>
      <c r="G57" s="85">
        <f t="shared" si="0"/>
        <v>14.285714285714285</v>
      </c>
      <c r="H57" s="86">
        <v>8</v>
      </c>
      <c r="I57" s="80">
        <v>4</v>
      </c>
      <c r="J57" s="91">
        <f t="shared" si="1"/>
        <v>50</v>
      </c>
      <c r="K57" s="7">
        <v>9</v>
      </c>
      <c r="L57" s="80">
        <v>4</v>
      </c>
      <c r="M57" s="85">
        <f t="shared" si="2"/>
        <v>44.444444444444443</v>
      </c>
      <c r="N57" s="8">
        <v>8</v>
      </c>
      <c r="O57" s="8">
        <v>6</v>
      </c>
      <c r="P57" s="94">
        <f t="shared" si="3"/>
        <v>75</v>
      </c>
      <c r="Q57" s="8">
        <v>7</v>
      </c>
      <c r="R57" s="8">
        <v>2</v>
      </c>
      <c r="S57" s="85">
        <f t="shared" si="4"/>
        <v>28.571428571428569</v>
      </c>
      <c r="T57" s="83">
        <f t="shared" si="5"/>
        <v>39</v>
      </c>
      <c r="U57" s="85">
        <f t="shared" si="5"/>
        <v>17</v>
      </c>
      <c r="V57" s="85">
        <f t="shared" si="6"/>
        <v>43.589743589743591</v>
      </c>
    </row>
    <row r="58" spans="1:22" x14ac:dyDescent="0.2">
      <c r="A58" s="80">
        <v>52</v>
      </c>
      <c r="B58" s="88" t="s">
        <v>294</v>
      </c>
      <c r="C58" s="80">
        <v>2959098</v>
      </c>
      <c r="D58" s="80" t="s">
        <v>295</v>
      </c>
      <c r="E58" s="81">
        <v>7</v>
      </c>
      <c r="F58" s="8">
        <v>4</v>
      </c>
      <c r="G58" s="85">
        <f t="shared" si="0"/>
        <v>57.142857142857139</v>
      </c>
      <c r="H58" s="86">
        <v>8</v>
      </c>
      <c r="I58" s="80">
        <v>7</v>
      </c>
      <c r="J58" s="91">
        <f t="shared" si="1"/>
        <v>87.5</v>
      </c>
      <c r="K58" s="7">
        <v>9</v>
      </c>
      <c r="L58" s="80">
        <v>9</v>
      </c>
      <c r="M58" s="85">
        <f t="shared" si="2"/>
        <v>100</v>
      </c>
      <c r="N58" s="8">
        <v>8</v>
      </c>
      <c r="O58" s="8">
        <v>8</v>
      </c>
      <c r="P58" s="94">
        <f t="shared" si="3"/>
        <v>100</v>
      </c>
      <c r="Q58" s="8">
        <v>7</v>
      </c>
      <c r="R58" s="8">
        <v>6</v>
      </c>
      <c r="S58" s="85">
        <f t="shared" si="4"/>
        <v>85.714285714285708</v>
      </c>
      <c r="T58" s="83">
        <f t="shared" si="5"/>
        <v>39</v>
      </c>
      <c r="U58" s="85">
        <f t="shared" si="5"/>
        <v>34</v>
      </c>
      <c r="V58" s="85">
        <f t="shared" si="6"/>
        <v>87.179487179487182</v>
      </c>
    </row>
    <row r="59" spans="1:22" x14ac:dyDescent="0.2">
      <c r="A59" s="80">
        <v>53</v>
      </c>
      <c r="B59" s="88" t="s">
        <v>296</v>
      </c>
      <c r="C59" s="80">
        <v>2959099</v>
      </c>
      <c r="D59" s="80" t="s">
        <v>297</v>
      </c>
      <c r="E59" s="81">
        <v>7</v>
      </c>
      <c r="F59" s="8">
        <v>1</v>
      </c>
      <c r="G59" s="85">
        <f t="shared" si="0"/>
        <v>14.285714285714285</v>
      </c>
      <c r="H59" s="86">
        <v>8</v>
      </c>
      <c r="I59" s="89">
        <v>0</v>
      </c>
      <c r="J59" s="91">
        <f t="shared" si="1"/>
        <v>0</v>
      </c>
      <c r="K59" s="7">
        <v>9</v>
      </c>
      <c r="L59" s="80">
        <v>0</v>
      </c>
      <c r="M59" s="85">
        <f t="shared" si="2"/>
        <v>0</v>
      </c>
      <c r="N59" s="8">
        <v>8</v>
      </c>
      <c r="O59" s="8">
        <v>0</v>
      </c>
      <c r="P59" s="94">
        <f t="shared" si="3"/>
        <v>0</v>
      </c>
      <c r="Q59" s="8">
        <v>7</v>
      </c>
      <c r="R59" s="8">
        <v>0</v>
      </c>
      <c r="S59" s="85">
        <f t="shared" si="4"/>
        <v>0</v>
      </c>
      <c r="T59" s="83">
        <f t="shared" si="5"/>
        <v>39</v>
      </c>
      <c r="U59" s="85">
        <f t="shared" si="5"/>
        <v>1</v>
      </c>
      <c r="V59" s="85">
        <f t="shared" si="6"/>
        <v>2.5641025641025639</v>
      </c>
    </row>
    <row r="62" spans="1:22" x14ac:dyDescent="0.2">
      <c r="P62" s="95" t="s">
        <v>174</v>
      </c>
      <c r="Q62" s="95"/>
      <c r="R62" s="95"/>
      <c r="S62" s="95"/>
    </row>
    <row r="63" spans="1:22" x14ac:dyDescent="0.2">
      <c r="P63" s="95" t="s">
        <v>176</v>
      </c>
      <c r="Q63" s="95"/>
      <c r="R63" s="95"/>
      <c r="S63" s="95"/>
    </row>
    <row r="64" spans="1:22" x14ac:dyDescent="0.2">
      <c r="P64" s="95" t="s">
        <v>177</v>
      </c>
      <c r="Q64" s="95"/>
      <c r="R64" s="95"/>
      <c r="S64" s="95"/>
    </row>
    <row r="65" spans="16:19" x14ac:dyDescent="0.2">
      <c r="P65" s="95" t="s">
        <v>175</v>
      </c>
      <c r="Q65" s="95"/>
      <c r="R65" s="95"/>
      <c r="S65" s="95"/>
    </row>
  </sheetData>
  <mergeCells count="20">
    <mergeCell ref="N5:P5"/>
    <mergeCell ref="Q5:S5"/>
    <mergeCell ref="A5:A6"/>
    <mergeCell ref="P64:S64"/>
    <mergeCell ref="P65:S65"/>
    <mergeCell ref="A1:V1"/>
    <mergeCell ref="A2:V2"/>
    <mergeCell ref="A3:V3"/>
    <mergeCell ref="A4:V4"/>
    <mergeCell ref="P62:S62"/>
    <mergeCell ref="P63:S63"/>
    <mergeCell ref="T5:T6"/>
    <mergeCell ref="U5:U6"/>
    <mergeCell ref="V5:V6"/>
    <mergeCell ref="D5:D6"/>
    <mergeCell ref="C5:C6"/>
    <mergeCell ref="B5:B6"/>
    <mergeCell ref="E5:G5"/>
    <mergeCell ref="H5:J5"/>
    <mergeCell ref="K5:M5"/>
  </mergeCells>
  <pageMargins left="0.30208333333333331" right="0.30208333333333331" top="0.48958333333333331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"/>
  <sheetViews>
    <sheetView view="pageLayout" topLeftCell="F1" workbookViewId="0">
      <selection activeCell="E6" sqref="E6"/>
    </sheetView>
  </sheetViews>
  <sheetFormatPr defaultRowHeight="15" x14ac:dyDescent="0.2"/>
  <cols>
    <col min="1" max="1" width="3.359375" bestFit="1" customWidth="1"/>
    <col min="2" max="2" width="11.703125" bestFit="1" customWidth="1"/>
    <col min="3" max="3" width="6.9921875" bestFit="1" customWidth="1"/>
    <col min="4" max="4" width="18.5625" customWidth="1"/>
    <col min="5" max="6" width="3.765625" bestFit="1" customWidth="1"/>
    <col min="7" max="7" width="4.16796875" bestFit="1" customWidth="1"/>
    <col min="8" max="9" width="3.765625" bestFit="1" customWidth="1"/>
    <col min="10" max="10" width="4.5703125" bestFit="1" customWidth="1"/>
    <col min="11" max="12" width="3.765625" bestFit="1" customWidth="1"/>
    <col min="13" max="13" width="3.8984375" bestFit="1" customWidth="1"/>
    <col min="14" max="15" width="3.765625" bestFit="1" customWidth="1"/>
    <col min="16" max="16" width="5.51171875" bestFit="1" customWidth="1"/>
    <col min="17" max="18" width="3.765625" bestFit="1" customWidth="1"/>
    <col min="19" max="19" width="6.05078125" bestFit="1" customWidth="1"/>
    <col min="20" max="20" width="12.64453125" customWidth="1"/>
    <col min="21" max="21" width="13.71875" customWidth="1"/>
    <col min="22" max="22" width="13.1796875" customWidth="1"/>
  </cols>
  <sheetData>
    <row r="1" spans="1:22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2" x14ac:dyDescent="0.2">
      <c r="A2" s="96" t="s">
        <v>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x14ac:dyDescent="0.2">
      <c r="A3" s="106" t="s">
        <v>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">
      <c r="A4" s="107" t="s">
        <v>191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x14ac:dyDescent="0.2">
      <c r="A5" s="103" t="s">
        <v>7</v>
      </c>
      <c r="B5" s="103" t="s">
        <v>8</v>
      </c>
      <c r="C5" s="103" t="s">
        <v>30</v>
      </c>
      <c r="D5" s="103" t="s">
        <v>1</v>
      </c>
      <c r="E5" s="102" t="s">
        <v>94</v>
      </c>
      <c r="F5" s="102"/>
      <c r="G5" s="102"/>
      <c r="H5" s="102" t="s">
        <v>95</v>
      </c>
      <c r="I5" s="102"/>
      <c r="J5" s="102"/>
      <c r="K5" s="102" t="s">
        <v>96</v>
      </c>
      <c r="L5" s="102"/>
      <c r="M5" s="102"/>
      <c r="N5" s="102" t="s">
        <v>97</v>
      </c>
      <c r="O5" s="102"/>
      <c r="P5" s="102"/>
      <c r="Q5" s="102" t="s">
        <v>98</v>
      </c>
      <c r="R5" s="102"/>
      <c r="S5" s="102"/>
      <c r="T5" s="98" t="s">
        <v>5</v>
      </c>
      <c r="U5" s="98" t="s">
        <v>4</v>
      </c>
      <c r="V5" s="98" t="s">
        <v>6</v>
      </c>
    </row>
    <row r="6" spans="1:22" s="25" customFormat="1" ht="81.75" x14ac:dyDescent="0.2">
      <c r="A6" s="104"/>
      <c r="B6" s="104"/>
      <c r="C6" s="104"/>
      <c r="D6" s="104"/>
      <c r="E6" s="23" t="s">
        <v>168</v>
      </c>
      <c r="F6" s="23" t="s">
        <v>169</v>
      </c>
      <c r="G6" s="24" t="s">
        <v>170</v>
      </c>
      <c r="H6" s="23" t="s">
        <v>168</v>
      </c>
      <c r="I6" s="23" t="s">
        <v>169</v>
      </c>
      <c r="J6" s="24" t="s">
        <v>170</v>
      </c>
      <c r="K6" s="23" t="s">
        <v>168</v>
      </c>
      <c r="L6" s="23" t="s">
        <v>169</v>
      </c>
      <c r="M6" s="24" t="s">
        <v>170</v>
      </c>
      <c r="N6" s="23" t="s">
        <v>168</v>
      </c>
      <c r="O6" s="23" t="s">
        <v>169</v>
      </c>
      <c r="P6" s="24" t="s">
        <v>170</v>
      </c>
      <c r="Q6" s="23" t="s">
        <v>168</v>
      </c>
      <c r="R6" s="23" t="s">
        <v>169</v>
      </c>
      <c r="S6" s="24" t="s">
        <v>170</v>
      </c>
      <c r="T6" s="99"/>
      <c r="U6" s="99"/>
      <c r="V6" s="99"/>
    </row>
    <row r="7" spans="1:22" x14ac:dyDescent="0.2">
      <c r="A7" s="8">
        <v>1</v>
      </c>
      <c r="B7" s="9" t="s">
        <v>99</v>
      </c>
      <c r="C7" s="7">
        <v>2959100</v>
      </c>
      <c r="D7" s="7" t="s">
        <v>100</v>
      </c>
      <c r="E7" s="7">
        <v>7</v>
      </c>
      <c r="F7" s="16">
        <v>1</v>
      </c>
      <c r="G7" s="16" t="s">
        <v>180</v>
      </c>
      <c r="H7" s="8">
        <v>6</v>
      </c>
      <c r="I7" s="7">
        <v>0</v>
      </c>
      <c r="J7" s="28">
        <v>0</v>
      </c>
      <c r="K7" s="12" t="s">
        <v>172</v>
      </c>
      <c r="L7" s="16">
        <v>0</v>
      </c>
      <c r="M7" s="15" t="s">
        <v>171</v>
      </c>
      <c r="N7" s="8">
        <v>12</v>
      </c>
      <c r="O7" s="5">
        <v>3</v>
      </c>
      <c r="P7" s="27">
        <v>0.25</v>
      </c>
      <c r="Q7" s="5">
        <v>6</v>
      </c>
      <c r="R7" s="2">
        <v>0</v>
      </c>
      <c r="S7" s="5">
        <v>0</v>
      </c>
      <c r="T7" s="68" t="s">
        <v>187</v>
      </c>
      <c r="U7" s="10">
        <f>(F7+I7+L7+O7+R7)</f>
        <v>4</v>
      </c>
      <c r="V7" s="67">
        <f>(U7/T7)*100</f>
        <v>10.256410256410255</v>
      </c>
    </row>
    <row r="8" spans="1:22" x14ac:dyDescent="0.2">
      <c r="A8" s="8">
        <v>2</v>
      </c>
      <c r="B8" s="9" t="s">
        <v>101</v>
      </c>
      <c r="C8" s="7">
        <v>2959101</v>
      </c>
      <c r="D8" s="7" t="s">
        <v>102</v>
      </c>
      <c r="E8" s="7">
        <v>7</v>
      </c>
      <c r="F8" s="16">
        <v>6</v>
      </c>
      <c r="G8" s="16" t="s">
        <v>185</v>
      </c>
      <c r="H8" s="8">
        <v>6</v>
      </c>
      <c r="I8" s="2">
        <v>6</v>
      </c>
      <c r="J8" s="28">
        <v>1</v>
      </c>
      <c r="K8" s="12" t="s">
        <v>172</v>
      </c>
      <c r="L8" s="16">
        <v>8</v>
      </c>
      <c r="M8" s="16">
        <v>100</v>
      </c>
      <c r="N8" s="8">
        <v>12</v>
      </c>
      <c r="O8" s="5">
        <v>12</v>
      </c>
      <c r="P8" s="27">
        <v>1</v>
      </c>
      <c r="Q8" s="5">
        <v>6</v>
      </c>
      <c r="R8" s="2">
        <v>5</v>
      </c>
      <c r="S8" s="5">
        <v>83.33</v>
      </c>
      <c r="T8" s="68" t="s">
        <v>187</v>
      </c>
      <c r="U8" s="10">
        <f t="shared" ref="U8:U16" si="0">(F8+I8+L8+O8+R8)</f>
        <v>37</v>
      </c>
      <c r="V8" s="67">
        <f t="shared" ref="V8:V16" si="1">(U8/T8)*100</f>
        <v>94.871794871794862</v>
      </c>
    </row>
    <row r="9" spans="1:22" x14ac:dyDescent="0.2">
      <c r="A9" s="8">
        <v>3</v>
      </c>
      <c r="B9" s="9" t="s">
        <v>103</v>
      </c>
      <c r="C9" s="7">
        <v>2959104</v>
      </c>
      <c r="D9" s="7" t="s">
        <v>104</v>
      </c>
      <c r="E9" s="7">
        <v>7</v>
      </c>
      <c r="F9" s="16">
        <v>5</v>
      </c>
      <c r="G9" s="16" t="s">
        <v>182</v>
      </c>
      <c r="H9" s="8">
        <v>6</v>
      </c>
      <c r="I9" s="2">
        <v>6</v>
      </c>
      <c r="J9" s="28">
        <v>1</v>
      </c>
      <c r="K9" s="12" t="s">
        <v>172</v>
      </c>
      <c r="L9" s="16">
        <v>8</v>
      </c>
      <c r="M9" s="16">
        <v>100</v>
      </c>
      <c r="N9" s="8">
        <v>12</v>
      </c>
      <c r="O9" s="5">
        <v>12</v>
      </c>
      <c r="P9" s="27">
        <v>1</v>
      </c>
      <c r="Q9" s="5">
        <v>6</v>
      </c>
      <c r="R9" s="2">
        <v>6</v>
      </c>
      <c r="S9" s="5">
        <v>100</v>
      </c>
      <c r="T9" s="68" t="s">
        <v>187</v>
      </c>
      <c r="U9" s="10">
        <f t="shared" si="0"/>
        <v>37</v>
      </c>
      <c r="V9" s="67">
        <f t="shared" si="1"/>
        <v>94.871794871794862</v>
      </c>
    </row>
    <row r="10" spans="1:22" x14ac:dyDescent="0.2">
      <c r="A10" s="8">
        <v>4</v>
      </c>
      <c r="B10" s="9" t="s">
        <v>105</v>
      </c>
      <c r="C10" s="7">
        <v>2959108</v>
      </c>
      <c r="D10" s="7" t="s">
        <v>106</v>
      </c>
      <c r="E10" s="7">
        <v>7</v>
      </c>
      <c r="F10" s="16">
        <v>1</v>
      </c>
      <c r="G10" s="16" t="s">
        <v>186</v>
      </c>
      <c r="H10" s="8">
        <v>6</v>
      </c>
      <c r="I10" s="7">
        <v>0</v>
      </c>
      <c r="J10" s="28">
        <v>0</v>
      </c>
      <c r="K10" s="12" t="s">
        <v>172</v>
      </c>
      <c r="L10" s="16">
        <v>0</v>
      </c>
      <c r="M10" s="15" t="s">
        <v>171</v>
      </c>
      <c r="N10" s="8">
        <v>12</v>
      </c>
      <c r="O10" s="5">
        <v>1</v>
      </c>
      <c r="P10" s="27">
        <v>8.3333333333333329E-2</v>
      </c>
      <c r="Q10" s="5">
        <v>6</v>
      </c>
      <c r="R10" s="2">
        <v>0</v>
      </c>
      <c r="S10" s="5">
        <v>0</v>
      </c>
      <c r="T10" s="68" t="s">
        <v>187</v>
      </c>
      <c r="U10" s="10">
        <f t="shared" si="0"/>
        <v>2</v>
      </c>
      <c r="V10" s="67">
        <f t="shared" si="1"/>
        <v>5.1282051282051277</v>
      </c>
    </row>
    <row r="11" spans="1:22" ht="15" customHeight="1" x14ac:dyDescent="0.2">
      <c r="A11" s="8">
        <v>5</v>
      </c>
      <c r="B11" s="9" t="s">
        <v>107</v>
      </c>
      <c r="C11" s="7">
        <v>2959110</v>
      </c>
      <c r="D11" s="7" t="s">
        <v>108</v>
      </c>
      <c r="E11" s="7">
        <v>7</v>
      </c>
      <c r="F11" s="16">
        <v>4</v>
      </c>
      <c r="G11" s="16" t="s">
        <v>183</v>
      </c>
      <c r="H11" s="8">
        <v>6</v>
      </c>
      <c r="I11" s="2">
        <v>4</v>
      </c>
      <c r="J11" s="28">
        <v>0.67</v>
      </c>
      <c r="K11" s="12" t="s">
        <v>172</v>
      </c>
      <c r="L11" s="16">
        <v>8</v>
      </c>
      <c r="M11" s="16">
        <v>100</v>
      </c>
      <c r="N11" s="8">
        <v>12</v>
      </c>
      <c r="O11" s="5">
        <v>12</v>
      </c>
      <c r="P11" s="27">
        <v>1</v>
      </c>
      <c r="Q11" s="5">
        <v>6</v>
      </c>
      <c r="R11" s="2">
        <v>3</v>
      </c>
      <c r="S11" s="5">
        <v>50</v>
      </c>
      <c r="T11" s="68" t="s">
        <v>187</v>
      </c>
      <c r="U11" s="10">
        <f t="shared" si="0"/>
        <v>31</v>
      </c>
      <c r="V11" s="67">
        <f t="shared" si="1"/>
        <v>79.487179487179489</v>
      </c>
    </row>
    <row r="12" spans="1:22" x14ac:dyDescent="0.2">
      <c r="A12" s="8">
        <v>6</v>
      </c>
      <c r="B12" s="9" t="s">
        <v>109</v>
      </c>
      <c r="C12" s="7">
        <v>2959111</v>
      </c>
      <c r="D12" s="7" t="s">
        <v>110</v>
      </c>
      <c r="E12" s="7">
        <v>7</v>
      </c>
      <c r="F12" s="16">
        <v>5</v>
      </c>
      <c r="G12" s="16" t="s">
        <v>182</v>
      </c>
      <c r="H12" s="8">
        <v>6</v>
      </c>
      <c r="I12" s="7">
        <v>4</v>
      </c>
      <c r="J12" s="28">
        <v>0.67</v>
      </c>
      <c r="K12" s="12" t="s">
        <v>172</v>
      </c>
      <c r="L12" s="16">
        <v>8</v>
      </c>
      <c r="M12" s="16">
        <v>100</v>
      </c>
      <c r="N12" s="8">
        <v>12</v>
      </c>
      <c r="O12" s="5">
        <v>10</v>
      </c>
      <c r="P12" s="27">
        <v>0.83333333333333337</v>
      </c>
      <c r="Q12" s="5">
        <v>6</v>
      </c>
      <c r="R12" s="2">
        <v>5</v>
      </c>
      <c r="S12" s="5">
        <v>83.33</v>
      </c>
      <c r="T12" s="68" t="s">
        <v>187</v>
      </c>
      <c r="U12" s="10">
        <f t="shared" si="0"/>
        <v>32</v>
      </c>
      <c r="V12" s="67">
        <f t="shared" si="1"/>
        <v>82.051282051282044</v>
      </c>
    </row>
    <row r="13" spans="1:22" x14ac:dyDescent="0.2">
      <c r="A13" s="8">
        <v>7</v>
      </c>
      <c r="B13" s="9" t="s">
        <v>111</v>
      </c>
      <c r="C13" s="7">
        <v>2959112</v>
      </c>
      <c r="D13" s="7" t="s">
        <v>112</v>
      </c>
      <c r="E13" s="7">
        <v>7</v>
      </c>
      <c r="F13" s="16">
        <v>7</v>
      </c>
      <c r="G13" s="16" t="s">
        <v>53</v>
      </c>
      <c r="H13" s="8">
        <v>6</v>
      </c>
      <c r="I13" s="2">
        <v>6</v>
      </c>
      <c r="J13" s="28">
        <v>1</v>
      </c>
      <c r="K13" s="12" t="s">
        <v>172</v>
      </c>
      <c r="L13" s="16">
        <v>7</v>
      </c>
      <c r="M13" s="16">
        <v>88</v>
      </c>
      <c r="N13" s="8">
        <v>12</v>
      </c>
      <c r="O13" s="5">
        <v>12</v>
      </c>
      <c r="P13" s="27">
        <v>1</v>
      </c>
      <c r="Q13" s="5">
        <v>6</v>
      </c>
      <c r="R13" s="2">
        <v>6</v>
      </c>
      <c r="S13" s="5">
        <v>100</v>
      </c>
      <c r="T13" s="68" t="s">
        <v>187</v>
      </c>
      <c r="U13" s="10">
        <f t="shared" si="0"/>
        <v>38</v>
      </c>
      <c r="V13" s="67">
        <f t="shared" si="1"/>
        <v>97.435897435897431</v>
      </c>
    </row>
    <row r="14" spans="1:22" x14ac:dyDescent="0.2">
      <c r="A14" s="8">
        <v>8</v>
      </c>
      <c r="B14" s="9" t="s">
        <v>113</v>
      </c>
      <c r="C14" s="7">
        <v>2959113</v>
      </c>
      <c r="D14" s="7" t="s">
        <v>114</v>
      </c>
      <c r="E14" s="7">
        <v>7</v>
      </c>
      <c r="F14" s="16">
        <v>4</v>
      </c>
      <c r="G14" s="16" t="s">
        <v>183</v>
      </c>
      <c r="H14" s="8">
        <v>6</v>
      </c>
      <c r="I14" s="2">
        <v>6</v>
      </c>
      <c r="J14" s="28">
        <v>1</v>
      </c>
      <c r="K14" s="12" t="s">
        <v>172</v>
      </c>
      <c r="L14" s="16">
        <v>8</v>
      </c>
      <c r="M14" s="16">
        <v>100</v>
      </c>
      <c r="N14" s="8">
        <v>12</v>
      </c>
      <c r="O14" s="5">
        <v>9</v>
      </c>
      <c r="P14" s="27">
        <v>0.75</v>
      </c>
      <c r="Q14" s="5">
        <v>6</v>
      </c>
      <c r="R14" s="2">
        <v>3</v>
      </c>
      <c r="S14" s="5">
        <v>50</v>
      </c>
      <c r="T14" s="68" t="s">
        <v>187</v>
      </c>
      <c r="U14" s="10">
        <f t="shared" si="0"/>
        <v>30</v>
      </c>
      <c r="V14" s="67">
        <f t="shared" si="1"/>
        <v>76.923076923076934</v>
      </c>
    </row>
    <row r="15" spans="1:22" x14ac:dyDescent="0.2">
      <c r="A15" s="8">
        <v>9</v>
      </c>
      <c r="B15" s="9" t="s">
        <v>115</v>
      </c>
      <c r="C15" s="7">
        <v>2959114</v>
      </c>
      <c r="D15" s="7" t="s">
        <v>116</v>
      </c>
      <c r="E15" s="7">
        <v>7</v>
      </c>
      <c r="F15" s="16">
        <v>2</v>
      </c>
      <c r="G15" s="16" t="s">
        <v>181</v>
      </c>
      <c r="H15" s="8">
        <v>6</v>
      </c>
      <c r="I15" s="2">
        <v>5</v>
      </c>
      <c r="J15" s="28">
        <v>0.83</v>
      </c>
      <c r="K15" s="12" t="s">
        <v>172</v>
      </c>
      <c r="L15" s="16">
        <v>8</v>
      </c>
      <c r="M15" s="16">
        <v>100</v>
      </c>
      <c r="N15" s="8">
        <v>12</v>
      </c>
      <c r="O15" s="5">
        <v>12</v>
      </c>
      <c r="P15" s="27">
        <v>1</v>
      </c>
      <c r="Q15" s="5">
        <v>6</v>
      </c>
      <c r="R15" s="2">
        <v>5</v>
      </c>
      <c r="S15" s="5">
        <v>83.33</v>
      </c>
      <c r="T15" s="68" t="s">
        <v>187</v>
      </c>
      <c r="U15" s="10">
        <f t="shared" si="0"/>
        <v>32</v>
      </c>
      <c r="V15" s="67">
        <f t="shared" si="1"/>
        <v>82.051282051282044</v>
      </c>
    </row>
    <row r="16" spans="1:22" x14ac:dyDescent="0.2">
      <c r="A16" s="8">
        <v>10</v>
      </c>
      <c r="B16" s="9" t="s">
        <v>117</v>
      </c>
      <c r="C16" s="7">
        <v>2959118</v>
      </c>
      <c r="D16" s="75" t="s">
        <v>118</v>
      </c>
      <c r="E16" s="75">
        <v>7</v>
      </c>
      <c r="F16" s="76">
        <v>7</v>
      </c>
      <c r="G16" s="76" t="s">
        <v>53</v>
      </c>
      <c r="H16" s="77">
        <v>6</v>
      </c>
      <c r="I16" s="20">
        <v>6</v>
      </c>
      <c r="J16" s="19">
        <v>1</v>
      </c>
      <c r="K16" s="78" t="s">
        <v>172</v>
      </c>
      <c r="L16" s="76">
        <v>8</v>
      </c>
      <c r="M16" s="76">
        <v>100</v>
      </c>
      <c r="N16" s="77">
        <v>12</v>
      </c>
      <c r="O16" s="66">
        <v>12</v>
      </c>
      <c r="P16" s="73">
        <v>1</v>
      </c>
      <c r="Q16" s="66">
        <v>6</v>
      </c>
      <c r="R16" s="20">
        <v>6</v>
      </c>
      <c r="S16" s="5">
        <v>100</v>
      </c>
      <c r="T16" s="68" t="s">
        <v>187</v>
      </c>
      <c r="U16" s="10">
        <f t="shared" si="0"/>
        <v>39</v>
      </c>
      <c r="V16" s="67">
        <f t="shared" si="1"/>
        <v>100</v>
      </c>
    </row>
    <row r="17" spans="15:22" x14ac:dyDescent="0.2">
      <c r="O17" s="11"/>
      <c r="P17" s="11"/>
      <c r="Q17" s="11"/>
      <c r="R17" s="11"/>
      <c r="S17" s="26"/>
      <c r="T17" s="11"/>
      <c r="U17" s="11"/>
      <c r="V17" s="11"/>
    </row>
    <row r="20" spans="15:22" x14ac:dyDescent="0.2">
      <c r="Q20" s="95" t="s">
        <v>174</v>
      </c>
      <c r="R20" s="95"/>
      <c r="S20" s="95"/>
      <c r="T20" s="95"/>
      <c r="U20" s="95"/>
    </row>
    <row r="21" spans="15:22" x14ac:dyDescent="0.2">
      <c r="Q21" s="95" t="s">
        <v>176</v>
      </c>
      <c r="R21" s="95"/>
      <c r="S21" s="95"/>
      <c r="T21" s="95"/>
      <c r="U21" s="95"/>
    </row>
    <row r="22" spans="15:22" x14ac:dyDescent="0.2">
      <c r="Q22" s="95" t="s">
        <v>177</v>
      </c>
      <c r="R22" s="95"/>
      <c r="S22" s="95"/>
      <c r="T22" s="95"/>
      <c r="U22" s="95"/>
    </row>
    <row r="23" spans="15:22" x14ac:dyDescent="0.2">
      <c r="Q23" s="95" t="s">
        <v>175</v>
      </c>
      <c r="R23" s="95"/>
      <c r="S23" s="95"/>
      <c r="T23" s="95"/>
      <c r="U23" s="95"/>
    </row>
  </sheetData>
  <mergeCells count="20">
    <mergeCell ref="D5:D6"/>
    <mergeCell ref="C5:C6"/>
    <mergeCell ref="B5:B6"/>
    <mergeCell ref="A5:A6"/>
    <mergeCell ref="A1:V1"/>
    <mergeCell ref="A2:V2"/>
    <mergeCell ref="A3:V3"/>
    <mergeCell ref="A4:V4"/>
    <mergeCell ref="V5:V6"/>
    <mergeCell ref="Q20:U20"/>
    <mergeCell ref="Q21:U21"/>
    <mergeCell ref="Q22:U22"/>
    <mergeCell ref="Q23:U23"/>
    <mergeCell ref="E5:G5"/>
    <mergeCell ref="H5:J5"/>
    <mergeCell ref="K5:M5"/>
    <mergeCell ref="N5:P5"/>
    <mergeCell ref="Q5:S5"/>
    <mergeCell ref="T5:T6"/>
    <mergeCell ref="U5:U6"/>
  </mergeCells>
  <pageMargins left="0.27083333333333331" right="0.16666666666666666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7D26-8247-8E49-99B9-7BA40535E580}">
  <dimension ref="A1"/>
  <sheetViews>
    <sheetView zoomScaleNormal="60" zoomScaleSheetLayoutView="100"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7"/>
  <sheetViews>
    <sheetView view="pageLayout" workbookViewId="0">
      <selection activeCell="W7" sqref="W7"/>
    </sheetView>
  </sheetViews>
  <sheetFormatPr defaultRowHeight="15" x14ac:dyDescent="0.2"/>
  <cols>
    <col min="1" max="1" width="2.6875" customWidth="1"/>
    <col min="2" max="2" width="10.0859375" bestFit="1" customWidth="1"/>
    <col min="3" max="3" width="6.9921875" bestFit="1" customWidth="1"/>
    <col min="4" max="4" width="20.17578125" bestFit="1" customWidth="1"/>
    <col min="5" max="6" width="3.765625" bestFit="1" customWidth="1"/>
    <col min="7" max="7" width="4.4375" bestFit="1" customWidth="1"/>
    <col min="8" max="9" width="3.765625" bestFit="1" customWidth="1"/>
    <col min="10" max="10" width="4.03515625" bestFit="1" customWidth="1"/>
    <col min="11" max="12" width="3.765625" bestFit="1" customWidth="1"/>
    <col min="13" max="13" width="4.03515625" bestFit="1" customWidth="1"/>
    <col min="14" max="15" width="3.765625" bestFit="1" customWidth="1"/>
    <col min="16" max="16" width="6.58984375" bestFit="1" customWidth="1"/>
    <col min="17" max="18" width="3.765625" bestFit="1" customWidth="1"/>
    <col min="19" max="19" width="5.91796875" bestFit="1" customWidth="1"/>
    <col min="20" max="21" width="3.765625" bestFit="1" customWidth="1"/>
    <col min="22" max="22" width="3.2265625" bestFit="1" customWidth="1"/>
    <col min="23" max="23" width="9.953125" customWidth="1"/>
    <col min="24" max="24" width="10.35546875" customWidth="1"/>
    <col min="25" max="25" width="11.1640625" customWidth="1"/>
  </cols>
  <sheetData>
    <row r="1" spans="1:28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8" x14ac:dyDescent="0.2">
      <c r="A2" s="96" t="s">
        <v>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8" x14ac:dyDescent="0.2">
      <c r="A3" s="106" t="s">
        <v>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8" x14ac:dyDescent="0.2">
      <c r="A4" s="107" t="s">
        <v>190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8" x14ac:dyDescent="0.2">
      <c r="A5" s="100" t="s">
        <v>7</v>
      </c>
      <c r="B5" s="100" t="s">
        <v>8</v>
      </c>
      <c r="C5" s="100" t="s">
        <v>30</v>
      </c>
      <c r="D5" s="100" t="s">
        <v>1</v>
      </c>
      <c r="E5" s="102" t="s">
        <v>89</v>
      </c>
      <c r="F5" s="102"/>
      <c r="G5" s="102"/>
      <c r="H5" s="102" t="s">
        <v>52</v>
      </c>
      <c r="I5" s="102"/>
      <c r="J5" s="102"/>
      <c r="K5" s="102" t="s">
        <v>90</v>
      </c>
      <c r="L5" s="102"/>
      <c r="M5" s="102"/>
      <c r="N5" s="102" t="s">
        <v>91</v>
      </c>
      <c r="O5" s="102"/>
      <c r="P5" s="102"/>
      <c r="Q5" s="102" t="s">
        <v>92</v>
      </c>
      <c r="R5" s="102"/>
      <c r="S5" s="102"/>
      <c r="T5" s="102" t="s">
        <v>93</v>
      </c>
      <c r="U5" s="102"/>
      <c r="V5" s="102"/>
      <c r="W5" s="98" t="s">
        <v>5</v>
      </c>
      <c r="X5" s="98" t="s">
        <v>4</v>
      </c>
      <c r="Y5" s="98" t="s">
        <v>6</v>
      </c>
    </row>
    <row r="6" spans="1:28" s="25" customFormat="1" ht="81.75" x14ac:dyDescent="0.2">
      <c r="A6" s="101"/>
      <c r="B6" s="101"/>
      <c r="C6" s="101"/>
      <c r="D6" s="101"/>
      <c r="E6" s="23" t="s">
        <v>168</v>
      </c>
      <c r="F6" s="23" t="s">
        <v>169</v>
      </c>
      <c r="G6" s="24" t="s">
        <v>170</v>
      </c>
      <c r="H6" s="23" t="s">
        <v>168</v>
      </c>
      <c r="I6" s="23" t="s">
        <v>169</v>
      </c>
      <c r="J6" s="24" t="s">
        <v>170</v>
      </c>
      <c r="K6" s="23" t="s">
        <v>168</v>
      </c>
      <c r="L6" s="23" t="s">
        <v>169</v>
      </c>
      <c r="M6" s="24" t="s">
        <v>170</v>
      </c>
      <c r="N6" s="23" t="s">
        <v>168</v>
      </c>
      <c r="O6" s="23" t="s">
        <v>169</v>
      </c>
      <c r="P6" s="24" t="s">
        <v>170</v>
      </c>
      <c r="Q6" s="23" t="s">
        <v>168</v>
      </c>
      <c r="R6" s="23" t="s">
        <v>169</v>
      </c>
      <c r="S6" s="24" t="s">
        <v>170</v>
      </c>
      <c r="T6" s="23" t="s">
        <v>168</v>
      </c>
      <c r="U6" s="23" t="s">
        <v>169</v>
      </c>
      <c r="V6" s="24" t="s">
        <v>170</v>
      </c>
      <c r="W6" s="99"/>
      <c r="X6" s="99"/>
      <c r="Y6" s="99"/>
    </row>
    <row r="7" spans="1:28" x14ac:dyDescent="0.2">
      <c r="A7" s="8">
        <v>1</v>
      </c>
      <c r="B7" s="9" t="s">
        <v>60</v>
      </c>
      <c r="C7" s="7">
        <v>2959119</v>
      </c>
      <c r="D7" s="7" t="s">
        <v>61</v>
      </c>
      <c r="E7" s="7">
        <v>8</v>
      </c>
      <c r="F7" s="17" t="s">
        <v>172</v>
      </c>
      <c r="G7" s="1">
        <v>100</v>
      </c>
      <c r="H7" s="5">
        <v>8</v>
      </c>
      <c r="I7" s="5">
        <v>7</v>
      </c>
      <c r="J7" s="5">
        <v>87</v>
      </c>
      <c r="K7" s="5">
        <v>10</v>
      </c>
      <c r="L7" s="5">
        <v>10</v>
      </c>
      <c r="M7" s="5">
        <v>100</v>
      </c>
      <c r="N7" s="13">
        <v>7</v>
      </c>
      <c r="O7" s="13">
        <v>7</v>
      </c>
      <c r="P7" s="14">
        <f>O7/N7*100</f>
        <v>100</v>
      </c>
      <c r="Q7" s="18">
        <v>7</v>
      </c>
      <c r="R7" s="54">
        <v>7</v>
      </c>
      <c r="S7" s="46">
        <f>R7/7*100</f>
        <v>100</v>
      </c>
      <c r="T7" s="12">
        <v>7</v>
      </c>
      <c r="U7" s="16">
        <v>5</v>
      </c>
      <c r="V7" s="16">
        <v>71</v>
      </c>
      <c r="W7" s="68">
        <f>(E7+H7+K7+N7+Q7+T7)</f>
        <v>47</v>
      </c>
      <c r="X7" s="68">
        <f>(F7+I7+L7+O7+R7+U7)</f>
        <v>44</v>
      </c>
      <c r="Y7" s="70">
        <f>X7/W7*100</f>
        <v>93.61702127659575</v>
      </c>
    </row>
    <row r="8" spans="1:28" x14ac:dyDescent="0.2">
      <c r="A8" s="8">
        <v>2</v>
      </c>
      <c r="B8" s="9" t="s">
        <v>62</v>
      </c>
      <c r="C8" s="7">
        <v>2959120</v>
      </c>
      <c r="D8" s="7" t="s">
        <v>63</v>
      </c>
      <c r="E8" s="7">
        <v>8</v>
      </c>
      <c r="F8" s="17" t="s">
        <v>173</v>
      </c>
      <c r="G8" s="1">
        <v>50</v>
      </c>
      <c r="H8" s="5">
        <v>8</v>
      </c>
      <c r="I8" s="5">
        <v>1</v>
      </c>
      <c r="J8" s="5">
        <v>12</v>
      </c>
      <c r="K8" s="5">
        <v>10</v>
      </c>
      <c r="L8" s="5">
        <v>2</v>
      </c>
      <c r="M8" s="5">
        <v>20</v>
      </c>
      <c r="N8" s="13">
        <v>7</v>
      </c>
      <c r="O8" s="13">
        <v>2</v>
      </c>
      <c r="P8" s="14">
        <f t="shared" ref="P8:P20" si="0">O8/N8*100</f>
        <v>28.571428571428569</v>
      </c>
      <c r="Q8" s="18">
        <v>7</v>
      </c>
      <c r="R8" s="54">
        <v>2</v>
      </c>
      <c r="S8" s="46">
        <f t="shared" ref="S8:S20" si="1">R8/7*100</f>
        <v>28.571428571428569</v>
      </c>
      <c r="T8" s="12">
        <v>7</v>
      </c>
      <c r="U8" s="16">
        <v>1</v>
      </c>
      <c r="V8" s="16">
        <v>14</v>
      </c>
      <c r="W8" s="68">
        <f t="shared" ref="W8:W20" si="2">(E8+H8+K8+N8+Q8+T8)</f>
        <v>47</v>
      </c>
      <c r="X8" s="68">
        <f t="shared" ref="X8:X20" si="3">(F8+I8+L8+O8+R8+U8)</f>
        <v>12</v>
      </c>
      <c r="Y8" s="70">
        <f t="shared" ref="Y8:Y20" si="4">X8/W8*100</f>
        <v>25.531914893617021</v>
      </c>
    </row>
    <row r="9" spans="1:28" x14ac:dyDescent="0.2">
      <c r="A9" s="8">
        <v>3</v>
      </c>
      <c r="B9" s="9" t="s">
        <v>64</v>
      </c>
      <c r="C9" s="7">
        <v>2959122</v>
      </c>
      <c r="D9" s="7" t="s">
        <v>65</v>
      </c>
      <c r="E9" s="7">
        <v>8</v>
      </c>
      <c r="F9" s="2">
        <v>8</v>
      </c>
      <c r="G9" s="2">
        <v>100</v>
      </c>
      <c r="H9" s="5">
        <v>8</v>
      </c>
      <c r="I9" s="5">
        <v>6</v>
      </c>
      <c r="J9" s="5">
        <v>75</v>
      </c>
      <c r="K9" s="5">
        <v>10</v>
      </c>
      <c r="L9" s="5">
        <v>8</v>
      </c>
      <c r="M9" s="5">
        <v>80</v>
      </c>
      <c r="N9" s="13">
        <v>7</v>
      </c>
      <c r="O9" s="13">
        <v>6</v>
      </c>
      <c r="P9" s="14">
        <f t="shared" si="0"/>
        <v>85.714285714285708</v>
      </c>
      <c r="Q9" s="18">
        <v>7</v>
      </c>
      <c r="R9" s="54">
        <v>5</v>
      </c>
      <c r="S9" s="46">
        <f t="shared" si="1"/>
        <v>71.428571428571431</v>
      </c>
      <c r="T9" s="12">
        <v>7</v>
      </c>
      <c r="U9" s="16">
        <v>4</v>
      </c>
      <c r="V9" s="16">
        <v>57</v>
      </c>
      <c r="W9" s="68">
        <f t="shared" si="2"/>
        <v>47</v>
      </c>
      <c r="X9" s="68">
        <f t="shared" si="3"/>
        <v>37</v>
      </c>
      <c r="Y9" s="70">
        <f t="shared" si="4"/>
        <v>78.723404255319153</v>
      </c>
    </row>
    <row r="10" spans="1:28" x14ac:dyDescent="0.2">
      <c r="A10" s="8">
        <v>4</v>
      </c>
      <c r="B10" s="9" t="s">
        <v>66</v>
      </c>
      <c r="C10" s="7">
        <v>2959123</v>
      </c>
      <c r="D10" s="7" t="s">
        <v>67</v>
      </c>
      <c r="E10" s="7">
        <v>8</v>
      </c>
      <c r="F10" s="2">
        <v>8</v>
      </c>
      <c r="G10" s="2">
        <v>100</v>
      </c>
      <c r="H10" s="5">
        <v>8</v>
      </c>
      <c r="I10" s="5">
        <v>8</v>
      </c>
      <c r="J10" s="5">
        <v>100</v>
      </c>
      <c r="K10" s="5">
        <v>10</v>
      </c>
      <c r="L10" s="5">
        <v>10</v>
      </c>
      <c r="M10" s="5">
        <v>100</v>
      </c>
      <c r="N10" s="13">
        <v>7</v>
      </c>
      <c r="O10" s="13">
        <v>7</v>
      </c>
      <c r="P10" s="14">
        <f t="shared" si="0"/>
        <v>100</v>
      </c>
      <c r="Q10" s="18">
        <v>7</v>
      </c>
      <c r="R10" s="54">
        <v>7</v>
      </c>
      <c r="S10" s="46">
        <f t="shared" si="1"/>
        <v>100</v>
      </c>
      <c r="T10" s="12">
        <v>7</v>
      </c>
      <c r="U10" s="16">
        <v>6</v>
      </c>
      <c r="V10" s="16">
        <v>85</v>
      </c>
      <c r="W10" s="68">
        <f t="shared" si="2"/>
        <v>47</v>
      </c>
      <c r="X10" s="68">
        <f t="shared" si="3"/>
        <v>46</v>
      </c>
      <c r="Y10" s="70">
        <f t="shared" si="4"/>
        <v>97.872340425531917</v>
      </c>
    </row>
    <row r="11" spans="1:28" x14ac:dyDescent="0.2">
      <c r="A11" s="8">
        <v>5</v>
      </c>
      <c r="B11" s="9" t="s">
        <v>68</v>
      </c>
      <c r="C11" s="7">
        <v>2959124</v>
      </c>
      <c r="D11" s="7" t="s">
        <v>69</v>
      </c>
      <c r="E11" s="7">
        <v>8</v>
      </c>
      <c r="F11" s="2">
        <v>3</v>
      </c>
      <c r="G11" s="2">
        <v>37.5</v>
      </c>
      <c r="H11" s="5">
        <v>8</v>
      </c>
      <c r="I11" s="5">
        <v>0</v>
      </c>
      <c r="J11" s="5">
        <v>0</v>
      </c>
      <c r="K11" s="5">
        <v>7</v>
      </c>
      <c r="L11" s="5">
        <v>2</v>
      </c>
      <c r="M11" s="5">
        <v>20</v>
      </c>
      <c r="N11" s="13">
        <v>7</v>
      </c>
      <c r="O11" s="13">
        <v>1</v>
      </c>
      <c r="P11" s="14">
        <f t="shared" si="0"/>
        <v>14.285714285714285</v>
      </c>
      <c r="Q11" s="18">
        <v>7</v>
      </c>
      <c r="R11" s="54">
        <v>2</v>
      </c>
      <c r="S11" s="46">
        <f t="shared" si="1"/>
        <v>28.571428571428569</v>
      </c>
      <c r="T11" s="12">
        <v>7</v>
      </c>
      <c r="U11" s="16">
        <v>1</v>
      </c>
      <c r="V11" s="16">
        <v>14</v>
      </c>
      <c r="W11" s="68">
        <f t="shared" si="2"/>
        <v>44</v>
      </c>
      <c r="X11" s="68">
        <f t="shared" si="3"/>
        <v>9</v>
      </c>
      <c r="Y11" s="70">
        <f t="shared" si="4"/>
        <v>20.454545454545457</v>
      </c>
      <c r="AB11" t="s">
        <v>167</v>
      </c>
    </row>
    <row r="12" spans="1:28" x14ac:dyDescent="0.2">
      <c r="A12" s="8">
        <v>6</v>
      </c>
      <c r="B12" s="9" t="s">
        <v>70</v>
      </c>
      <c r="C12" s="7">
        <v>2959125</v>
      </c>
      <c r="D12" s="7" t="s">
        <v>71</v>
      </c>
      <c r="E12" s="7">
        <v>8</v>
      </c>
      <c r="F12" s="2">
        <v>7</v>
      </c>
      <c r="G12" s="2">
        <v>87.5</v>
      </c>
      <c r="H12" s="5">
        <v>8</v>
      </c>
      <c r="I12" s="5">
        <v>7</v>
      </c>
      <c r="J12" s="5">
        <v>87</v>
      </c>
      <c r="K12" s="5">
        <v>10</v>
      </c>
      <c r="L12" s="5">
        <v>8</v>
      </c>
      <c r="M12" s="5">
        <v>80</v>
      </c>
      <c r="N12" s="13">
        <v>7</v>
      </c>
      <c r="O12" s="13">
        <v>6</v>
      </c>
      <c r="P12" s="14">
        <f t="shared" si="0"/>
        <v>85.714285714285708</v>
      </c>
      <c r="Q12" s="18">
        <v>7</v>
      </c>
      <c r="R12" s="54">
        <v>3</v>
      </c>
      <c r="S12" s="46">
        <f t="shared" si="1"/>
        <v>42.857142857142854</v>
      </c>
      <c r="T12" s="12">
        <v>7</v>
      </c>
      <c r="U12" s="16">
        <v>5</v>
      </c>
      <c r="V12" s="16">
        <v>71</v>
      </c>
      <c r="W12" s="68">
        <f t="shared" si="2"/>
        <v>47</v>
      </c>
      <c r="X12" s="68">
        <f t="shared" si="3"/>
        <v>36</v>
      </c>
      <c r="Y12" s="70">
        <f t="shared" si="4"/>
        <v>76.59574468085107</v>
      </c>
    </row>
    <row r="13" spans="1:28" x14ac:dyDescent="0.2">
      <c r="A13" s="8">
        <v>7</v>
      </c>
      <c r="B13" s="9" t="s">
        <v>72</v>
      </c>
      <c r="C13" s="7">
        <v>2959127</v>
      </c>
      <c r="D13" s="7" t="s">
        <v>73</v>
      </c>
      <c r="E13" s="7">
        <v>8</v>
      </c>
      <c r="F13" s="2">
        <v>5</v>
      </c>
      <c r="G13" s="2">
        <v>62.5</v>
      </c>
      <c r="H13" s="5">
        <v>8</v>
      </c>
      <c r="I13" s="5">
        <v>4</v>
      </c>
      <c r="J13" s="5">
        <v>50</v>
      </c>
      <c r="K13" s="5">
        <v>10</v>
      </c>
      <c r="L13" s="5">
        <v>7</v>
      </c>
      <c r="M13" s="5">
        <v>70</v>
      </c>
      <c r="N13" s="13">
        <v>7</v>
      </c>
      <c r="O13" s="13">
        <v>4</v>
      </c>
      <c r="P13" s="14">
        <f t="shared" si="0"/>
        <v>57.142857142857139</v>
      </c>
      <c r="Q13" s="18">
        <v>7</v>
      </c>
      <c r="R13" s="54">
        <v>5</v>
      </c>
      <c r="S13" s="46">
        <f t="shared" si="1"/>
        <v>71.428571428571431</v>
      </c>
      <c r="T13" s="12">
        <v>7</v>
      </c>
      <c r="U13" s="16">
        <v>1</v>
      </c>
      <c r="V13" s="16">
        <v>14</v>
      </c>
      <c r="W13" s="68">
        <f t="shared" si="2"/>
        <v>47</v>
      </c>
      <c r="X13" s="68">
        <f t="shared" si="3"/>
        <v>26</v>
      </c>
      <c r="Y13" s="70">
        <f t="shared" si="4"/>
        <v>55.319148936170215</v>
      </c>
    </row>
    <row r="14" spans="1:28" x14ac:dyDescent="0.2">
      <c r="A14" s="8">
        <v>8</v>
      </c>
      <c r="B14" s="9" t="s">
        <v>74</v>
      </c>
      <c r="C14" s="7">
        <v>2959128</v>
      </c>
      <c r="D14" s="7" t="s">
        <v>75</v>
      </c>
      <c r="E14" s="7">
        <v>8</v>
      </c>
      <c r="F14" s="2">
        <v>4</v>
      </c>
      <c r="G14" s="2">
        <v>50</v>
      </c>
      <c r="H14" s="5">
        <v>8</v>
      </c>
      <c r="I14" s="5">
        <v>7</v>
      </c>
      <c r="J14" s="5">
        <v>87</v>
      </c>
      <c r="K14" s="5">
        <v>10</v>
      </c>
      <c r="L14" s="5">
        <v>6</v>
      </c>
      <c r="M14" s="5">
        <v>60</v>
      </c>
      <c r="N14" s="13">
        <v>7</v>
      </c>
      <c r="O14" s="13">
        <v>6</v>
      </c>
      <c r="P14" s="14">
        <f t="shared" si="0"/>
        <v>85.714285714285708</v>
      </c>
      <c r="Q14" s="18">
        <v>7</v>
      </c>
      <c r="R14" s="54">
        <v>4</v>
      </c>
      <c r="S14" s="46">
        <f t="shared" si="1"/>
        <v>57.142857142857139</v>
      </c>
      <c r="T14" s="12">
        <v>7</v>
      </c>
      <c r="U14" s="16">
        <v>1</v>
      </c>
      <c r="V14" s="16">
        <v>14</v>
      </c>
      <c r="W14" s="68">
        <f t="shared" si="2"/>
        <v>47</v>
      </c>
      <c r="X14" s="68">
        <f t="shared" si="3"/>
        <v>28</v>
      </c>
      <c r="Y14" s="70">
        <f t="shared" si="4"/>
        <v>59.574468085106382</v>
      </c>
    </row>
    <row r="15" spans="1:28" x14ac:dyDescent="0.2">
      <c r="A15" s="8">
        <v>9</v>
      </c>
      <c r="B15" s="9" t="s">
        <v>76</v>
      </c>
      <c r="C15" s="7">
        <v>2959133</v>
      </c>
      <c r="D15" s="7" t="s">
        <v>77</v>
      </c>
      <c r="E15" s="7">
        <v>8</v>
      </c>
      <c r="F15" s="2">
        <v>3</v>
      </c>
      <c r="G15" s="2">
        <v>37.5</v>
      </c>
      <c r="H15" s="5">
        <v>8</v>
      </c>
      <c r="I15" s="5">
        <v>6</v>
      </c>
      <c r="J15" s="5">
        <v>75</v>
      </c>
      <c r="K15" s="5">
        <v>10</v>
      </c>
      <c r="L15" s="5">
        <v>7</v>
      </c>
      <c r="M15" s="5">
        <v>70</v>
      </c>
      <c r="N15" s="13">
        <v>7</v>
      </c>
      <c r="O15" s="13">
        <v>5</v>
      </c>
      <c r="P15" s="14">
        <f t="shared" si="0"/>
        <v>71.428571428571431</v>
      </c>
      <c r="Q15" s="18">
        <v>7</v>
      </c>
      <c r="R15" s="54">
        <v>5</v>
      </c>
      <c r="S15" s="46">
        <f t="shared" si="1"/>
        <v>71.428571428571431</v>
      </c>
      <c r="T15" s="12">
        <v>7</v>
      </c>
      <c r="U15" s="16">
        <v>4</v>
      </c>
      <c r="V15" s="16">
        <v>57</v>
      </c>
      <c r="W15" s="68">
        <f t="shared" si="2"/>
        <v>47</v>
      </c>
      <c r="X15" s="68">
        <f t="shared" si="3"/>
        <v>30</v>
      </c>
      <c r="Y15" s="70">
        <f t="shared" si="4"/>
        <v>63.829787234042556</v>
      </c>
    </row>
    <row r="16" spans="1:28" x14ac:dyDescent="0.2">
      <c r="A16" s="8">
        <v>10</v>
      </c>
      <c r="B16" s="9" t="s">
        <v>78</v>
      </c>
      <c r="C16" s="7">
        <v>2959136</v>
      </c>
      <c r="D16" s="7" t="s">
        <v>79</v>
      </c>
      <c r="E16" s="7">
        <v>8</v>
      </c>
      <c r="F16" s="2">
        <v>8</v>
      </c>
      <c r="G16" s="2">
        <v>100</v>
      </c>
      <c r="H16" s="5">
        <v>8</v>
      </c>
      <c r="I16" s="5">
        <v>7</v>
      </c>
      <c r="J16" s="5">
        <v>87</v>
      </c>
      <c r="K16" s="5">
        <v>10</v>
      </c>
      <c r="L16" s="5">
        <v>9</v>
      </c>
      <c r="M16" s="5">
        <v>90</v>
      </c>
      <c r="N16" s="13">
        <v>7</v>
      </c>
      <c r="O16" s="13">
        <v>5</v>
      </c>
      <c r="P16" s="14">
        <f t="shared" si="0"/>
        <v>71.428571428571431</v>
      </c>
      <c r="Q16" s="18">
        <v>7</v>
      </c>
      <c r="R16" s="54">
        <v>7</v>
      </c>
      <c r="S16" s="46">
        <f t="shared" si="1"/>
        <v>100</v>
      </c>
      <c r="T16" s="12">
        <v>7</v>
      </c>
      <c r="U16" s="16">
        <v>6</v>
      </c>
      <c r="V16" s="16">
        <v>85</v>
      </c>
      <c r="W16" s="68">
        <f t="shared" si="2"/>
        <v>47</v>
      </c>
      <c r="X16" s="68">
        <f t="shared" si="3"/>
        <v>42</v>
      </c>
      <c r="Y16" s="70">
        <f t="shared" si="4"/>
        <v>89.361702127659569</v>
      </c>
    </row>
    <row r="17" spans="1:25" x14ac:dyDescent="0.2">
      <c r="A17" s="8">
        <v>11</v>
      </c>
      <c r="B17" s="9" t="s">
        <v>80</v>
      </c>
      <c r="C17" s="7">
        <v>2959138</v>
      </c>
      <c r="D17" s="7" t="s">
        <v>81</v>
      </c>
      <c r="E17" s="7">
        <v>8</v>
      </c>
      <c r="F17" s="2">
        <v>7</v>
      </c>
      <c r="G17" s="2">
        <v>87.5</v>
      </c>
      <c r="H17" s="5">
        <v>8</v>
      </c>
      <c r="I17" s="5">
        <v>8</v>
      </c>
      <c r="J17" s="5">
        <v>100</v>
      </c>
      <c r="K17" s="5">
        <v>10</v>
      </c>
      <c r="L17" s="5">
        <v>8</v>
      </c>
      <c r="M17" s="5">
        <v>80</v>
      </c>
      <c r="N17" s="13">
        <v>7</v>
      </c>
      <c r="O17" s="13">
        <v>7</v>
      </c>
      <c r="P17" s="14">
        <f t="shared" si="0"/>
        <v>100</v>
      </c>
      <c r="Q17" s="18">
        <v>7</v>
      </c>
      <c r="R17" s="54">
        <v>7</v>
      </c>
      <c r="S17" s="46">
        <f t="shared" si="1"/>
        <v>100</v>
      </c>
      <c r="T17" s="12">
        <v>7</v>
      </c>
      <c r="U17" s="16">
        <v>3</v>
      </c>
      <c r="V17" s="16">
        <v>43</v>
      </c>
      <c r="W17" s="68">
        <f t="shared" si="2"/>
        <v>47</v>
      </c>
      <c r="X17" s="68">
        <f t="shared" si="3"/>
        <v>40</v>
      </c>
      <c r="Y17" s="70">
        <f t="shared" si="4"/>
        <v>85.106382978723403</v>
      </c>
    </row>
    <row r="18" spans="1:25" x14ac:dyDescent="0.2">
      <c r="A18" s="8">
        <v>12</v>
      </c>
      <c r="B18" s="9" t="s">
        <v>82</v>
      </c>
      <c r="C18" s="7">
        <v>2959139</v>
      </c>
      <c r="D18" s="7" t="s">
        <v>83</v>
      </c>
      <c r="E18" s="7">
        <v>8</v>
      </c>
      <c r="F18" s="2">
        <v>7</v>
      </c>
      <c r="G18" s="2">
        <v>87.5</v>
      </c>
      <c r="H18" s="5">
        <v>8</v>
      </c>
      <c r="I18" s="5">
        <v>5</v>
      </c>
      <c r="J18" s="5">
        <v>62</v>
      </c>
      <c r="K18" s="5">
        <v>10</v>
      </c>
      <c r="L18" s="5">
        <v>8</v>
      </c>
      <c r="M18" s="5">
        <v>80</v>
      </c>
      <c r="N18" s="13">
        <v>7</v>
      </c>
      <c r="O18" s="13">
        <v>2</v>
      </c>
      <c r="P18" s="14">
        <f t="shared" si="0"/>
        <v>28.571428571428569</v>
      </c>
      <c r="Q18" s="18">
        <v>7</v>
      </c>
      <c r="R18" s="54">
        <v>4</v>
      </c>
      <c r="S18" s="46">
        <f t="shared" si="1"/>
        <v>57.142857142857139</v>
      </c>
      <c r="T18" s="12">
        <v>7</v>
      </c>
      <c r="U18" s="16">
        <v>1</v>
      </c>
      <c r="V18" s="16">
        <v>14</v>
      </c>
      <c r="W18" s="68">
        <f t="shared" si="2"/>
        <v>47</v>
      </c>
      <c r="X18" s="68">
        <f t="shared" si="3"/>
        <v>27</v>
      </c>
      <c r="Y18" s="70">
        <f t="shared" si="4"/>
        <v>57.446808510638306</v>
      </c>
    </row>
    <row r="19" spans="1:25" x14ac:dyDescent="0.2">
      <c r="A19" s="8">
        <v>13</v>
      </c>
      <c r="B19" s="9" t="s">
        <v>84</v>
      </c>
      <c r="C19" s="7">
        <v>2959140</v>
      </c>
      <c r="D19" s="7" t="s">
        <v>85</v>
      </c>
      <c r="E19" s="7">
        <v>8</v>
      </c>
      <c r="F19" s="2">
        <v>5</v>
      </c>
      <c r="G19" s="2">
        <v>62.5</v>
      </c>
      <c r="H19" s="5">
        <v>8</v>
      </c>
      <c r="I19" s="5">
        <v>2</v>
      </c>
      <c r="J19" s="5">
        <v>25</v>
      </c>
      <c r="K19" s="5">
        <v>10</v>
      </c>
      <c r="L19" s="5">
        <v>0</v>
      </c>
      <c r="M19" s="5">
        <v>0</v>
      </c>
      <c r="N19" s="13">
        <v>7</v>
      </c>
      <c r="O19" s="13">
        <v>2</v>
      </c>
      <c r="P19" s="14">
        <f t="shared" si="0"/>
        <v>28.571428571428569</v>
      </c>
      <c r="Q19" s="18">
        <v>7</v>
      </c>
      <c r="R19" s="54">
        <v>5</v>
      </c>
      <c r="S19" s="46">
        <f t="shared" si="1"/>
        <v>71.428571428571431</v>
      </c>
      <c r="T19" s="12">
        <v>7</v>
      </c>
      <c r="U19" s="16">
        <v>1</v>
      </c>
      <c r="V19" s="16">
        <v>14</v>
      </c>
      <c r="W19" s="68">
        <f t="shared" si="2"/>
        <v>47</v>
      </c>
      <c r="X19" s="68">
        <f t="shared" si="3"/>
        <v>15</v>
      </c>
      <c r="Y19" s="70">
        <f t="shared" si="4"/>
        <v>31.914893617021278</v>
      </c>
    </row>
    <row r="20" spans="1:25" x14ac:dyDescent="0.2">
      <c r="A20" s="8">
        <v>14</v>
      </c>
      <c r="B20" s="9" t="s">
        <v>86</v>
      </c>
      <c r="C20" s="7">
        <v>2959143</v>
      </c>
      <c r="D20" s="7" t="s">
        <v>87</v>
      </c>
      <c r="E20" s="7">
        <v>8</v>
      </c>
      <c r="F20" s="2">
        <v>8</v>
      </c>
      <c r="G20" s="2">
        <v>100</v>
      </c>
      <c r="H20" s="5">
        <v>8</v>
      </c>
      <c r="I20" s="5">
        <v>3</v>
      </c>
      <c r="J20" s="5">
        <v>37</v>
      </c>
      <c r="K20" s="5">
        <v>10</v>
      </c>
      <c r="L20" s="5">
        <v>8</v>
      </c>
      <c r="M20" s="5">
        <v>80</v>
      </c>
      <c r="N20" s="13">
        <v>7</v>
      </c>
      <c r="O20" s="13">
        <v>7</v>
      </c>
      <c r="P20" s="14">
        <f t="shared" si="0"/>
        <v>100</v>
      </c>
      <c r="Q20" s="18">
        <v>7</v>
      </c>
      <c r="R20" s="5">
        <v>6</v>
      </c>
      <c r="S20" s="46">
        <f t="shared" si="1"/>
        <v>85.714285714285708</v>
      </c>
      <c r="T20" s="12">
        <v>7</v>
      </c>
      <c r="U20" s="16">
        <v>1</v>
      </c>
      <c r="V20" s="16">
        <v>14</v>
      </c>
      <c r="W20" s="68">
        <f t="shared" si="2"/>
        <v>47</v>
      </c>
      <c r="X20" s="68">
        <f t="shared" si="3"/>
        <v>33</v>
      </c>
      <c r="Y20" s="70">
        <f t="shared" si="4"/>
        <v>70.212765957446805</v>
      </c>
    </row>
    <row r="21" spans="1:25" x14ac:dyDescent="0.2">
      <c r="A21" s="30"/>
      <c r="B21" s="31"/>
      <c r="C21" s="32"/>
      <c r="D21" s="33"/>
      <c r="E21" s="32"/>
      <c r="F21" s="34"/>
      <c r="G21" s="35"/>
      <c r="H21" s="36"/>
      <c r="I21" s="36"/>
      <c r="J21" s="36"/>
      <c r="K21" s="36"/>
      <c r="L21" s="36"/>
      <c r="M21" s="11"/>
      <c r="N21" s="37"/>
      <c r="O21" s="37"/>
      <c r="P21" s="38"/>
      <c r="Q21" s="44"/>
      <c r="R21" s="39"/>
      <c r="S21" s="40"/>
      <c r="T21" s="41"/>
      <c r="U21" s="42"/>
      <c r="V21" s="42"/>
      <c r="W21" s="43"/>
      <c r="X21" s="43"/>
      <c r="Y21" s="43"/>
    </row>
    <row r="22" spans="1:25" x14ac:dyDescent="0.2">
      <c r="A22" s="30"/>
      <c r="B22" s="31"/>
      <c r="C22" s="32"/>
      <c r="D22" s="33"/>
      <c r="E22" s="32"/>
      <c r="F22" s="34"/>
      <c r="G22" s="35"/>
      <c r="H22" s="36"/>
      <c r="I22" s="36"/>
      <c r="J22" s="36"/>
      <c r="K22" s="36"/>
      <c r="L22" s="36"/>
      <c r="M22" s="11"/>
      <c r="N22" s="37"/>
      <c r="O22" s="37"/>
      <c r="P22" s="38"/>
      <c r="Q22" s="44"/>
      <c r="R22" s="39"/>
      <c r="S22" s="40"/>
      <c r="T22" s="41"/>
      <c r="U22" s="42"/>
      <c r="V22" s="42"/>
      <c r="W22" s="43"/>
      <c r="X22" s="43"/>
      <c r="Y22" s="43"/>
    </row>
    <row r="23" spans="1:25" x14ac:dyDescent="0.2">
      <c r="P23" s="11"/>
      <c r="Q23" s="45"/>
      <c r="R23" s="11"/>
      <c r="S23" s="11"/>
    </row>
    <row r="24" spans="1:25" x14ac:dyDescent="0.2">
      <c r="S24" s="95" t="s">
        <v>174</v>
      </c>
      <c r="T24" s="95"/>
      <c r="U24" s="95"/>
      <c r="V24" s="95"/>
      <c r="W24" s="95"/>
      <c r="X24" s="95"/>
      <c r="Y24" s="95"/>
    </row>
    <row r="25" spans="1:25" x14ac:dyDescent="0.2">
      <c r="S25" s="95" t="s">
        <v>176</v>
      </c>
      <c r="T25" s="95"/>
      <c r="U25" s="95"/>
      <c r="V25" s="95"/>
      <c r="W25" s="95"/>
      <c r="X25" s="95"/>
      <c r="Y25" s="95"/>
    </row>
    <row r="26" spans="1:25" x14ac:dyDescent="0.2">
      <c r="S26" s="95" t="s">
        <v>177</v>
      </c>
      <c r="T26" s="95"/>
      <c r="U26" s="95"/>
      <c r="V26" s="95"/>
      <c r="W26" s="95"/>
      <c r="X26" s="95"/>
      <c r="Y26" s="95"/>
    </row>
    <row r="27" spans="1:25" x14ac:dyDescent="0.2">
      <c r="S27" s="95" t="s">
        <v>175</v>
      </c>
      <c r="T27" s="95"/>
      <c r="U27" s="95"/>
      <c r="V27" s="95"/>
      <c r="W27" s="95"/>
      <c r="X27" s="95"/>
      <c r="Y27" s="95"/>
    </row>
  </sheetData>
  <mergeCells count="21">
    <mergeCell ref="A1:Y1"/>
    <mergeCell ref="A2:Y2"/>
    <mergeCell ref="A3:Y3"/>
    <mergeCell ref="A4:Y4"/>
    <mergeCell ref="Y5:Y6"/>
    <mergeCell ref="D5:D6"/>
    <mergeCell ref="C5:C6"/>
    <mergeCell ref="B5:B6"/>
    <mergeCell ref="A5:A6"/>
    <mergeCell ref="K5:M5"/>
    <mergeCell ref="H5:J5"/>
    <mergeCell ref="E5:G5"/>
    <mergeCell ref="S24:Y24"/>
    <mergeCell ref="S25:Y25"/>
    <mergeCell ref="S26:Y26"/>
    <mergeCell ref="S27:Y27"/>
    <mergeCell ref="N5:P5"/>
    <mergeCell ref="Q5:S5"/>
    <mergeCell ref="T5:V5"/>
    <mergeCell ref="W5:W6"/>
    <mergeCell ref="X5:X6"/>
  </mergeCells>
  <pageMargins left="0.15625" right="0.125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8"/>
  <sheetViews>
    <sheetView view="pageLayout" workbookViewId="0">
      <selection activeCell="E6" sqref="E6"/>
    </sheetView>
  </sheetViews>
  <sheetFormatPr defaultRowHeight="15" x14ac:dyDescent="0.2"/>
  <cols>
    <col min="1" max="1" width="3.359375" bestFit="1" customWidth="1"/>
    <col min="2" max="2" width="11.703125" bestFit="1" customWidth="1"/>
    <col min="3" max="3" width="7.93359375" bestFit="1" customWidth="1"/>
    <col min="4" max="4" width="21.1171875" bestFit="1" customWidth="1"/>
    <col min="5" max="6" width="3.765625" bestFit="1" customWidth="1"/>
    <col min="7" max="7" width="4.4375" bestFit="1" customWidth="1"/>
    <col min="8" max="9" width="3.765625" bestFit="1" customWidth="1"/>
    <col min="10" max="10" width="4.5703125" bestFit="1" customWidth="1"/>
    <col min="11" max="12" width="3.765625" bestFit="1" customWidth="1"/>
    <col min="13" max="13" width="4.03515625" bestFit="1" customWidth="1"/>
    <col min="14" max="15" width="3.765625" bestFit="1" customWidth="1"/>
    <col min="16" max="16" width="5.51171875" bestFit="1" customWidth="1"/>
    <col min="17" max="18" width="3.765625" bestFit="1" customWidth="1"/>
    <col min="19" max="19" width="6.05078125" bestFit="1" customWidth="1"/>
    <col min="20" max="20" width="12.375" customWidth="1"/>
    <col min="21" max="21" width="11.97265625" customWidth="1"/>
    <col min="22" max="22" width="10.76171875" customWidth="1"/>
  </cols>
  <sheetData>
    <row r="1" spans="1:22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2" x14ac:dyDescent="0.2">
      <c r="A2" s="96" t="s">
        <v>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x14ac:dyDescent="0.2">
      <c r="A3" s="106" t="s">
        <v>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">
      <c r="A4" s="107" t="s">
        <v>189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x14ac:dyDescent="0.2">
      <c r="A5" s="103" t="s">
        <v>7</v>
      </c>
      <c r="B5" s="103" t="s">
        <v>8</v>
      </c>
      <c r="C5" s="103" t="s">
        <v>30</v>
      </c>
      <c r="D5" s="103" t="s">
        <v>1</v>
      </c>
      <c r="E5" s="102" t="s">
        <v>94</v>
      </c>
      <c r="F5" s="102"/>
      <c r="G5" s="102"/>
      <c r="H5" s="102" t="s">
        <v>95</v>
      </c>
      <c r="I5" s="102"/>
      <c r="J5" s="102"/>
      <c r="K5" s="102" t="s">
        <v>96</v>
      </c>
      <c r="L5" s="102"/>
      <c r="M5" s="102"/>
      <c r="N5" s="102" t="s">
        <v>97</v>
      </c>
      <c r="O5" s="102"/>
      <c r="P5" s="102"/>
      <c r="Q5" s="102" t="s">
        <v>98</v>
      </c>
      <c r="R5" s="102"/>
      <c r="S5" s="102"/>
      <c r="T5" s="98" t="s">
        <v>5</v>
      </c>
      <c r="U5" s="98" t="s">
        <v>4</v>
      </c>
      <c r="V5" s="98" t="s">
        <v>6</v>
      </c>
    </row>
    <row r="6" spans="1:22" s="25" customFormat="1" ht="81.75" customHeight="1" x14ac:dyDescent="0.2">
      <c r="A6" s="104"/>
      <c r="B6" s="104"/>
      <c r="C6" s="104"/>
      <c r="D6" s="104"/>
      <c r="E6" s="49" t="s">
        <v>168</v>
      </c>
      <c r="F6" s="49" t="s">
        <v>169</v>
      </c>
      <c r="G6" s="50" t="s">
        <v>170</v>
      </c>
      <c r="H6" s="49" t="s">
        <v>168</v>
      </c>
      <c r="I6" s="49" t="s">
        <v>169</v>
      </c>
      <c r="J6" s="50" t="s">
        <v>170</v>
      </c>
      <c r="K6" s="49" t="s">
        <v>168</v>
      </c>
      <c r="L6" s="49" t="s">
        <v>169</v>
      </c>
      <c r="M6" s="50" t="s">
        <v>170</v>
      </c>
      <c r="N6" s="49" t="s">
        <v>168</v>
      </c>
      <c r="O6" s="49" t="s">
        <v>169</v>
      </c>
      <c r="P6" s="50" t="s">
        <v>170</v>
      </c>
      <c r="Q6" s="49" t="s">
        <v>168</v>
      </c>
      <c r="R6" s="49" t="s">
        <v>169</v>
      </c>
      <c r="S6" s="50" t="s">
        <v>170</v>
      </c>
      <c r="T6" s="99"/>
      <c r="U6" s="99"/>
      <c r="V6" s="99"/>
    </row>
    <row r="7" spans="1:22" ht="20.25" customHeight="1" x14ac:dyDescent="0.2">
      <c r="A7" s="53">
        <v>1</v>
      </c>
      <c r="B7" s="55" t="s">
        <v>119</v>
      </c>
      <c r="C7" s="56">
        <v>2959144</v>
      </c>
      <c r="D7" s="56" t="s">
        <v>120</v>
      </c>
      <c r="E7" s="56">
        <v>7</v>
      </c>
      <c r="F7" s="57">
        <v>5</v>
      </c>
      <c r="G7" s="57" t="s">
        <v>182</v>
      </c>
      <c r="H7" s="53">
        <v>6</v>
      </c>
      <c r="I7" s="20">
        <v>4</v>
      </c>
      <c r="J7" s="19">
        <v>0.67</v>
      </c>
      <c r="K7" s="52">
        <v>8</v>
      </c>
      <c r="L7" s="51">
        <v>8</v>
      </c>
      <c r="M7" s="51">
        <v>100</v>
      </c>
      <c r="N7" s="53">
        <v>12</v>
      </c>
      <c r="O7" s="58">
        <v>11</v>
      </c>
      <c r="P7" s="59">
        <v>0.91666666666666663</v>
      </c>
      <c r="Q7" s="52">
        <v>6</v>
      </c>
      <c r="R7" s="52">
        <v>6</v>
      </c>
      <c r="S7" s="52">
        <v>100</v>
      </c>
      <c r="T7" s="53">
        <f>(E7+H7+K7+N7+Q7)</f>
        <v>39</v>
      </c>
      <c r="U7" s="53">
        <f>(F7+I7+L7+O7+R7)</f>
        <v>34</v>
      </c>
      <c r="V7" s="69">
        <f>(U7/T7)*100</f>
        <v>87.179487179487182</v>
      </c>
    </row>
    <row r="8" spans="1:22" ht="20.25" customHeight="1" x14ac:dyDescent="0.2">
      <c r="A8" s="53">
        <v>2</v>
      </c>
      <c r="B8" s="55" t="s">
        <v>121</v>
      </c>
      <c r="C8" s="56">
        <v>2959145</v>
      </c>
      <c r="D8" s="56" t="s">
        <v>122</v>
      </c>
      <c r="E8" s="56">
        <v>7</v>
      </c>
      <c r="F8" s="57">
        <v>4</v>
      </c>
      <c r="G8" s="57" t="s">
        <v>183</v>
      </c>
      <c r="H8" s="53">
        <v>6</v>
      </c>
      <c r="I8" s="20">
        <v>5</v>
      </c>
      <c r="J8" s="19">
        <v>0.83</v>
      </c>
      <c r="K8" s="52">
        <v>8</v>
      </c>
      <c r="L8" s="51">
        <v>8</v>
      </c>
      <c r="M8" s="51">
        <v>100</v>
      </c>
      <c r="N8" s="53">
        <v>12</v>
      </c>
      <c r="O8" s="58">
        <v>11</v>
      </c>
      <c r="P8" s="59">
        <v>0.91666666666666663</v>
      </c>
      <c r="Q8" s="52">
        <v>6</v>
      </c>
      <c r="R8" s="52">
        <v>6</v>
      </c>
      <c r="S8" s="52">
        <v>100</v>
      </c>
      <c r="T8" s="53">
        <f t="shared" ref="T8:T30" si="0">(E8+H8+K8+N8+Q8)</f>
        <v>39</v>
      </c>
      <c r="U8" s="53">
        <f t="shared" ref="U8:U30" si="1">(F8+I8+L8+O8+R8)</f>
        <v>34</v>
      </c>
      <c r="V8" s="69">
        <f t="shared" ref="V8:V30" si="2">(U8/T8)*100</f>
        <v>87.179487179487182</v>
      </c>
    </row>
    <row r="9" spans="1:22" ht="20.25" customHeight="1" x14ac:dyDescent="0.2">
      <c r="A9" s="53">
        <v>3</v>
      </c>
      <c r="B9" s="55" t="s">
        <v>123</v>
      </c>
      <c r="C9" s="56">
        <v>2959147</v>
      </c>
      <c r="D9" s="56" t="s">
        <v>124</v>
      </c>
      <c r="E9" s="56">
        <v>7</v>
      </c>
      <c r="F9" s="57">
        <v>5</v>
      </c>
      <c r="G9" s="57" t="s">
        <v>182</v>
      </c>
      <c r="H9" s="53">
        <v>6</v>
      </c>
      <c r="I9" s="20">
        <v>4</v>
      </c>
      <c r="J9" s="19">
        <v>0.67</v>
      </c>
      <c r="K9" s="52">
        <v>8</v>
      </c>
      <c r="L9" s="51">
        <v>7</v>
      </c>
      <c r="M9" s="51">
        <v>88</v>
      </c>
      <c r="N9" s="53">
        <v>12</v>
      </c>
      <c r="O9" s="58">
        <v>11</v>
      </c>
      <c r="P9" s="59">
        <v>0.91666666666666663</v>
      </c>
      <c r="Q9" s="52">
        <v>6</v>
      </c>
      <c r="R9" s="52">
        <v>4</v>
      </c>
      <c r="S9" s="52">
        <v>66.66</v>
      </c>
      <c r="T9" s="53">
        <f t="shared" si="0"/>
        <v>39</v>
      </c>
      <c r="U9" s="53">
        <f t="shared" si="1"/>
        <v>31</v>
      </c>
      <c r="V9" s="69">
        <f t="shared" si="2"/>
        <v>79.487179487179489</v>
      </c>
    </row>
    <row r="10" spans="1:22" ht="20.25" customHeight="1" x14ac:dyDescent="0.2">
      <c r="A10" s="53">
        <v>4</v>
      </c>
      <c r="B10" s="55" t="s">
        <v>125</v>
      </c>
      <c r="C10" s="56">
        <v>2959150</v>
      </c>
      <c r="D10" s="56" t="s">
        <v>126</v>
      </c>
      <c r="E10" s="56">
        <v>7</v>
      </c>
      <c r="F10" s="57">
        <v>7</v>
      </c>
      <c r="G10" s="57" t="s">
        <v>53</v>
      </c>
      <c r="H10" s="53">
        <v>6</v>
      </c>
      <c r="I10" s="20">
        <v>5</v>
      </c>
      <c r="J10" s="19">
        <v>0.83</v>
      </c>
      <c r="K10" s="52">
        <v>8</v>
      </c>
      <c r="L10" s="51">
        <v>7</v>
      </c>
      <c r="M10" s="51">
        <v>88</v>
      </c>
      <c r="N10" s="53">
        <v>12</v>
      </c>
      <c r="O10" s="58">
        <v>12</v>
      </c>
      <c r="P10" s="59">
        <v>1</v>
      </c>
      <c r="Q10" s="52">
        <v>6</v>
      </c>
      <c r="R10" s="52">
        <v>6</v>
      </c>
      <c r="S10" s="52">
        <v>100</v>
      </c>
      <c r="T10" s="53">
        <f t="shared" si="0"/>
        <v>39</v>
      </c>
      <c r="U10" s="53">
        <f t="shared" si="1"/>
        <v>37</v>
      </c>
      <c r="V10" s="69">
        <f t="shared" si="2"/>
        <v>94.871794871794862</v>
      </c>
    </row>
    <row r="11" spans="1:22" ht="20.25" customHeight="1" x14ac:dyDescent="0.2">
      <c r="A11" s="53">
        <v>5</v>
      </c>
      <c r="B11" s="60" t="s">
        <v>127</v>
      </c>
      <c r="C11" s="56">
        <v>2959152</v>
      </c>
      <c r="D11" s="61" t="s">
        <v>128</v>
      </c>
      <c r="E11" s="56">
        <v>7</v>
      </c>
      <c r="F11" s="57">
        <v>1</v>
      </c>
      <c r="G11" s="57" t="s">
        <v>180</v>
      </c>
      <c r="H11" s="53">
        <v>6</v>
      </c>
      <c r="I11" s="20">
        <v>1</v>
      </c>
      <c r="J11" s="19">
        <v>0.16</v>
      </c>
      <c r="K11" s="52">
        <v>8</v>
      </c>
      <c r="L11" s="51">
        <v>7</v>
      </c>
      <c r="M11" s="51">
        <v>88</v>
      </c>
      <c r="N11" s="53">
        <v>12</v>
      </c>
      <c r="O11" s="58">
        <v>0</v>
      </c>
      <c r="P11" s="59">
        <v>0</v>
      </c>
      <c r="Q11" s="52">
        <v>6</v>
      </c>
      <c r="R11" s="52">
        <v>2</v>
      </c>
      <c r="S11" s="52">
        <v>33.33</v>
      </c>
      <c r="T11" s="53">
        <f t="shared" si="0"/>
        <v>39</v>
      </c>
      <c r="U11" s="53">
        <f t="shared" si="1"/>
        <v>11</v>
      </c>
      <c r="V11" s="69">
        <f t="shared" si="2"/>
        <v>28.205128205128204</v>
      </c>
    </row>
    <row r="12" spans="1:22" ht="20.25" customHeight="1" x14ac:dyDescent="0.2">
      <c r="A12" s="53">
        <v>6</v>
      </c>
      <c r="B12" s="55" t="s">
        <v>129</v>
      </c>
      <c r="C12" s="56">
        <v>2959153</v>
      </c>
      <c r="D12" s="56" t="s">
        <v>130</v>
      </c>
      <c r="E12" s="56">
        <v>7</v>
      </c>
      <c r="F12" s="57">
        <v>7</v>
      </c>
      <c r="G12" s="57" t="s">
        <v>53</v>
      </c>
      <c r="H12" s="53">
        <v>6</v>
      </c>
      <c r="I12" s="20">
        <v>6</v>
      </c>
      <c r="J12" s="19">
        <v>1</v>
      </c>
      <c r="K12" s="52">
        <v>8</v>
      </c>
      <c r="L12" s="51">
        <v>7</v>
      </c>
      <c r="M12" s="51">
        <v>88</v>
      </c>
      <c r="N12" s="53">
        <v>12</v>
      </c>
      <c r="O12" s="58">
        <v>11</v>
      </c>
      <c r="P12" s="59">
        <v>0.91666666666666663</v>
      </c>
      <c r="Q12" s="52">
        <v>6</v>
      </c>
      <c r="R12" s="52">
        <v>6</v>
      </c>
      <c r="S12" s="52">
        <v>100</v>
      </c>
      <c r="T12" s="53">
        <f t="shared" si="0"/>
        <v>39</v>
      </c>
      <c r="U12" s="53">
        <f t="shared" si="1"/>
        <v>37</v>
      </c>
      <c r="V12" s="69">
        <f t="shared" si="2"/>
        <v>94.871794871794862</v>
      </c>
    </row>
    <row r="13" spans="1:22" ht="20.25" customHeight="1" x14ac:dyDescent="0.2">
      <c r="A13" s="53">
        <v>7</v>
      </c>
      <c r="B13" s="55" t="s">
        <v>131</v>
      </c>
      <c r="C13" s="56">
        <v>2959154</v>
      </c>
      <c r="D13" s="56" t="s">
        <v>132</v>
      </c>
      <c r="E13" s="56">
        <v>7</v>
      </c>
      <c r="F13" s="57">
        <v>5</v>
      </c>
      <c r="G13" s="57" t="s">
        <v>182</v>
      </c>
      <c r="H13" s="53">
        <v>6</v>
      </c>
      <c r="I13" s="20">
        <v>5</v>
      </c>
      <c r="J13" s="19">
        <v>0.83</v>
      </c>
      <c r="K13" s="52">
        <v>8</v>
      </c>
      <c r="L13" s="51">
        <v>7</v>
      </c>
      <c r="M13" s="51">
        <v>88</v>
      </c>
      <c r="N13" s="53">
        <v>12</v>
      </c>
      <c r="O13" s="58">
        <v>11</v>
      </c>
      <c r="P13" s="59">
        <v>0.91666666666666663</v>
      </c>
      <c r="Q13" s="52">
        <v>6</v>
      </c>
      <c r="R13" s="52">
        <v>5</v>
      </c>
      <c r="S13" s="52">
        <v>83.33</v>
      </c>
      <c r="T13" s="53">
        <f t="shared" si="0"/>
        <v>39</v>
      </c>
      <c r="U13" s="53">
        <f t="shared" si="1"/>
        <v>33</v>
      </c>
      <c r="V13" s="69">
        <f t="shared" si="2"/>
        <v>84.615384615384613</v>
      </c>
    </row>
    <row r="14" spans="1:22" ht="20.25" customHeight="1" x14ac:dyDescent="0.2">
      <c r="A14" s="53">
        <v>8</v>
      </c>
      <c r="B14" s="55" t="s">
        <v>133</v>
      </c>
      <c r="C14" s="56">
        <v>2959155</v>
      </c>
      <c r="D14" s="56" t="s">
        <v>134</v>
      </c>
      <c r="E14" s="56">
        <v>7</v>
      </c>
      <c r="F14" s="57">
        <v>4</v>
      </c>
      <c r="G14" s="57" t="s">
        <v>183</v>
      </c>
      <c r="H14" s="53">
        <v>6</v>
      </c>
      <c r="I14" s="20">
        <v>4</v>
      </c>
      <c r="J14" s="19">
        <v>0.67</v>
      </c>
      <c r="K14" s="52">
        <v>8</v>
      </c>
      <c r="L14" s="51">
        <v>7</v>
      </c>
      <c r="M14" s="51">
        <v>88</v>
      </c>
      <c r="N14" s="53">
        <v>12</v>
      </c>
      <c r="O14" s="58">
        <v>10</v>
      </c>
      <c r="P14" s="59">
        <v>0.83333333333333337</v>
      </c>
      <c r="Q14" s="52">
        <v>6</v>
      </c>
      <c r="R14" s="52">
        <v>5</v>
      </c>
      <c r="S14" s="52">
        <v>83.33</v>
      </c>
      <c r="T14" s="53">
        <f t="shared" si="0"/>
        <v>39</v>
      </c>
      <c r="U14" s="53">
        <f t="shared" si="1"/>
        <v>30</v>
      </c>
      <c r="V14" s="69">
        <f t="shared" si="2"/>
        <v>76.923076923076934</v>
      </c>
    </row>
    <row r="15" spans="1:22" ht="20.25" customHeight="1" x14ac:dyDescent="0.2">
      <c r="A15" s="53">
        <v>9</v>
      </c>
      <c r="B15" s="55" t="s">
        <v>135</v>
      </c>
      <c r="C15" s="56">
        <v>2959158</v>
      </c>
      <c r="D15" s="56" t="s">
        <v>136</v>
      </c>
      <c r="E15" s="56">
        <v>7</v>
      </c>
      <c r="F15" s="57">
        <v>2</v>
      </c>
      <c r="G15" s="57" t="s">
        <v>181</v>
      </c>
      <c r="H15" s="53">
        <v>6</v>
      </c>
      <c r="I15" s="20">
        <v>5</v>
      </c>
      <c r="J15" s="19">
        <v>0.83</v>
      </c>
      <c r="K15" s="52">
        <v>8</v>
      </c>
      <c r="L15" s="51">
        <v>6</v>
      </c>
      <c r="M15" s="51">
        <v>75</v>
      </c>
      <c r="N15" s="53">
        <v>12</v>
      </c>
      <c r="O15" s="58">
        <v>10</v>
      </c>
      <c r="P15" s="59">
        <v>0.83333333333333337</v>
      </c>
      <c r="Q15" s="52">
        <v>6</v>
      </c>
      <c r="R15" s="52">
        <v>3</v>
      </c>
      <c r="S15" s="52">
        <v>50</v>
      </c>
      <c r="T15" s="53">
        <f t="shared" si="0"/>
        <v>39</v>
      </c>
      <c r="U15" s="53">
        <f t="shared" si="1"/>
        <v>26</v>
      </c>
      <c r="V15" s="69">
        <f t="shared" si="2"/>
        <v>66.666666666666657</v>
      </c>
    </row>
    <row r="16" spans="1:22" ht="20.25" customHeight="1" x14ac:dyDescent="0.2">
      <c r="A16" s="53">
        <v>10</v>
      </c>
      <c r="B16" s="55" t="s">
        <v>137</v>
      </c>
      <c r="C16" s="56">
        <v>2959159</v>
      </c>
      <c r="D16" s="56" t="s">
        <v>138</v>
      </c>
      <c r="E16" s="56">
        <v>7</v>
      </c>
      <c r="F16" s="57">
        <v>4</v>
      </c>
      <c r="G16" s="57" t="s">
        <v>184</v>
      </c>
      <c r="H16" s="53">
        <v>6</v>
      </c>
      <c r="I16" s="20">
        <v>4</v>
      </c>
      <c r="J16" s="19">
        <v>0.67</v>
      </c>
      <c r="K16" s="52">
        <v>8</v>
      </c>
      <c r="L16" s="51">
        <v>7</v>
      </c>
      <c r="M16" s="51">
        <v>88</v>
      </c>
      <c r="N16" s="53">
        <v>12</v>
      </c>
      <c r="O16" s="58">
        <v>8</v>
      </c>
      <c r="P16" s="59">
        <v>0.66666666666666663</v>
      </c>
      <c r="Q16" s="52">
        <v>6</v>
      </c>
      <c r="R16" s="52">
        <v>5</v>
      </c>
      <c r="S16" s="52">
        <v>83.33</v>
      </c>
      <c r="T16" s="53">
        <f t="shared" si="0"/>
        <v>39</v>
      </c>
      <c r="U16" s="53">
        <f t="shared" si="1"/>
        <v>28</v>
      </c>
      <c r="V16" s="69">
        <f t="shared" si="2"/>
        <v>71.794871794871796</v>
      </c>
    </row>
    <row r="17" spans="1:22" ht="20.25" customHeight="1" x14ac:dyDescent="0.2">
      <c r="A17" s="53">
        <v>11</v>
      </c>
      <c r="B17" s="55" t="s">
        <v>139</v>
      </c>
      <c r="C17" s="56">
        <v>2959160</v>
      </c>
      <c r="D17" s="56" t="s">
        <v>140</v>
      </c>
      <c r="E17" s="56">
        <v>7</v>
      </c>
      <c r="F17" s="57">
        <v>7</v>
      </c>
      <c r="G17" s="57" t="s">
        <v>53</v>
      </c>
      <c r="H17" s="53">
        <v>6</v>
      </c>
      <c r="I17" s="20">
        <v>4</v>
      </c>
      <c r="J17" s="19">
        <v>0.67</v>
      </c>
      <c r="K17" s="52">
        <v>8</v>
      </c>
      <c r="L17" s="51">
        <v>6</v>
      </c>
      <c r="M17" s="51">
        <v>75</v>
      </c>
      <c r="N17" s="53">
        <v>12</v>
      </c>
      <c r="O17" s="58">
        <v>8</v>
      </c>
      <c r="P17" s="59">
        <v>0.66666666666666663</v>
      </c>
      <c r="Q17" s="52">
        <v>6</v>
      </c>
      <c r="R17" s="52">
        <v>4</v>
      </c>
      <c r="S17" s="52">
        <v>66.66</v>
      </c>
      <c r="T17" s="53">
        <f t="shared" si="0"/>
        <v>39</v>
      </c>
      <c r="U17" s="53">
        <f t="shared" si="1"/>
        <v>29</v>
      </c>
      <c r="V17" s="69">
        <f t="shared" si="2"/>
        <v>74.358974358974365</v>
      </c>
    </row>
    <row r="18" spans="1:22" ht="20.25" customHeight="1" x14ac:dyDescent="0.2">
      <c r="A18" s="53">
        <v>12</v>
      </c>
      <c r="B18" s="55" t="s">
        <v>141</v>
      </c>
      <c r="C18" s="56">
        <v>2959161</v>
      </c>
      <c r="D18" s="53" t="s">
        <v>142</v>
      </c>
      <c r="E18" s="56">
        <v>7</v>
      </c>
      <c r="F18" s="57">
        <v>1</v>
      </c>
      <c r="G18" s="57" t="s">
        <v>180</v>
      </c>
      <c r="H18" s="53">
        <v>6</v>
      </c>
      <c r="I18" s="20">
        <v>3</v>
      </c>
      <c r="J18" s="19">
        <v>0.5</v>
      </c>
      <c r="K18" s="52">
        <v>8</v>
      </c>
      <c r="L18" s="51">
        <v>8</v>
      </c>
      <c r="M18" s="51">
        <v>100</v>
      </c>
      <c r="N18" s="53">
        <v>12</v>
      </c>
      <c r="O18" s="58">
        <v>10</v>
      </c>
      <c r="P18" s="59">
        <v>0.83333333333333337</v>
      </c>
      <c r="Q18" s="52">
        <v>6</v>
      </c>
      <c r="R18" s="52">
        <v>3</v>
      </c>
      <c r="S18" s="52">
        <v>50</v>
      </c>
      <c r="T18" s="53">
        <f t="shared" si="0"/>
        <v>39</v>
      </c>
      <c r="U18" s="53">
        <f t="shared" si="1"/>
        <v>25</v>
      </c>
      <c r="V18" s="69">
        <f t="shared" si="2"/>
        <v>64.102564102564102</v>
      </c>
    </row>
    <row r="19" spans="1:22" ht="20.25" customHeight="1" x14ac:dyDescent="0.2">
      <c r="A19" s="53">
        <v>13</v>
      </c>
      <c r="B19" s="60" t="s">
        <v>143</v>
      </c>
      <c r="C19" s="56">
        <v>2959162</v>
      </c>
      <c r="D19" s="61" t="s">
        <v>144</v>
      </c>
      <c r="E19" s="56">
        <v>7</v>
      </c>
      <c r="F19" s="57">
        <v>2</v>
      </c>
      <c r="G19" s="57" t="s">
        <v>181</v>
      </c>
      <c r="H19" s="53">
        <v>6</v>
      </c>
      <c r="I19" s="20">
        <v>2</v>
      </c>
      <c r="J19" s="19">
        <v>0.33</v>
      </c>
      <c r="K19" s="52">
        <v>8</v>
      </c>
      <c r="L19" s="51">
        <v>8</v>
      </c>
      <c r="M19" s="51">
        <v>100</v>
      </c>
      <c r="N19" s="53">
        <v>12</v>
      </c>
      <c r="O19" s="58">
        <v>11</v>
      </c>
      <c r="P19" s="59">
        <v>0.91666666666666663</v>
      </c>
      <c r="Q19" s="52">
        <v>6</v>
      </c>
      <c r="R19" s="52">
        <v>2</v>
      </c>
      <c r="S19" s="52">
        <v>33.33</v>
      </c>
      <c r="T19" s="53">
        <f t="shared" si="0"/>
        <v>39</v>
      </c>
      <c r="U19" s="53">
        <f t="shared" si="1"/>
        <v>25</v>
      </c>
      <c r="V19" s="69">
        <f t="shared" si="2"/>
        <v>64.102564102564102</v>
      </c>
    </row>
    <row r="20" spans="1:22" ht="20.25" customHeight="1" x14ac:dyDescent="0.2">
      <c r="A20" s="53">
        <v>14</v>
      </c>
      <c r="B20" s="55" t="s">
        <v>145</v>
      </c>
      <c r="C20" s="56">
        <v>2959163</v>
      </c>
      <c r="D20" s="53" t="s">
        <v>146</v>
      </c>
      <c r="E20" s="56">
        <v>7</v>
      </c>
      <c r="F20" s="57">
        <v>7</v>
      </c>
      <c r="G20" s="57" t="s">
        <v>53</v>
      </c>
      <c r="H20" s="53">
        <v>6</v>
      </c>
      <c r="I20" s="20">
        <v>6</v>
      </c>
      <c r="J20" s="19">
        <v>1</v>
      </c>
      <c r="K20" s="52">
        <v>8</v>
      </c>
      <c r="L20" s="51">
        <v>6</v>
      </c>
      <c r="M20" s="51">
        <v>75</v>
      </c>
      <c r="N20" s="53">
        <v>12</v>
      </c>
      <c r="O20" s="58">
        <v>11</v>
      </c>
      <c r="P20" s="59">
        <v>0.91666666666666663</v>
      </c>
      <c r="Q20" s="52">
        <v>6</v>
      </c>
      <c r="R20" s="52">
        <v>5</v>
      </c>
      <c r="S20" s="52">
        <v>83.33</v>
      </c>
      <c r="T20" s="53">
        <f t="shared" si="0"/>
        <v>39</v>
      </c>
      <c r="U20" s="53">
        <f t="shared" si="1"/>
        <v>35</v>
      </c>
      <c r="V20" s="69">
        <f t="shared" si="2"/>
        <v>89.743589743589752</v>
      </c>
    </row>
    <row r="21" spans="1:22" ht="20.25" customHeight="1" x14ac:dyDescent="0.2">
      <c r="A21" s="53">
        <v>15</v>
      </c>
      <c r="B21" s="55" t="s">
        <v>147</v>
      </c>
      <c r="C21" s="56">
        <v>2959164</v>
      </c>
      <c r="D21" s="56" t="s">
        <v>148</v>
      </c>
      <c r="E21" s="56">
        <v>7</v>
      </c>
      <c r="F21" s="57">
        <v>4</v>
      </c>
      <c r="G21" s="57" t="s">
        <v>183</v>
      </c>
      <c r="H21" s="53">
        <v>6</v>
      </c>
      <c r="I21" s="20">
        <v>4</v>
      </c>
      <c r="J21" s="19">
        <v>0.67</v>
      </c>
      <c r="K21" s="52">
        <v>8</v>
      </c>
      <c r="L21" s="51">
        <v>8</v>
      </c>
      <c r="M21" s="51">
        <v>100</v>
      </c>
      <c r="N21" s="53">
        <v>12</v>
      </c>
      <c r="O21" s="58">
        <v>5</v>
      </c>
      <c r="P21" s="59">
        <v>0.41666666666666669</v>
      </c>
      <c r="Q21" s="52">
        <v>6</v>
      </c>
      <c r="R21" s="52">
        <v>4</v>
      </c>
      <c r="S21" s="52">
        <v>66.66</v>
      </c>
      <c r="T21" s="53">
        <f t="shared" si="0"/>
        <v>39</v>
      </c>
      <c r="U21" s="53">
        <f t="shared" si="1"/>
        <v>25</v>
      </c>
      <c r="V21" s="69">
        <f t="shared" si="2"/>
        <v>64.102564102564102</v>
      </c>
    </row>
    <row r="22" spans="1:22" ht="20.25" customHeight="1" x14ac:dyDescent="0.2">
      <c r="A22" s="53">
        <v>16</v>
      </c>
      <c r="B22" s="55" t="s">
        <v>149</v>
      </c>
      <c r="C22" s="56">
        <v>2959165</v>
      </c>
      <c r="D22" s="56" t="s">
        <v>150</v>
      </c>
      <c r="E22" s="56">
        <v>7</v>
      </c>
      <c r="F22" s="57">
        <v>4</v>
      </c>
      <c r="G22" s="57" t="s">
        <v>183</v>
      </c>
      <c r="H22" s="53">
        <v>6</v>
      </c>
      <c r="I22" s="20">
        <v>3</v>
      </c>
      <c r="J22" s="19">
        <v>0.5</v>
      </c>
      <c r="K22" s="52">
        <v>8</v>
      </c>
      <c r="L22" s="51">
        <v>8</v>
      </c>
      <c r="M22" s="51">
        <v>100</v>
      </c>
      <c r="N22" s="53">
        <v>12</v>
      </c>
      <c r="O22" s="58">
        <v>11</v>
      </c>
      <c r="P22" s="59">
        <v>0.91666666666666663</v>
      </c>
      <c r="Q22" s="52">
        <v>6</v>
      </c>
      <c r="R22" s="52">
        <v>2</v>
      </c>
      <c r="S22" s="52">
        <v>33.33</v>
      </c>
      <c r="T22" s="53">
        <f t="shared" si="0"/>
        <v>39</v>
      </c>
      <c r="U22" s="53">
        <f t="shared" si="1"/>
        <v>28</v>
      </c>
      <c r="V22" s="69">
        <f t="shared" si="2"/>
        <v>71.794871794871796</v>
      </c>
    </row>
    <row r="23" spans="1:22" ht="20.25" customHeight="1" x14ac:dyDescent="0.2">
      <c r="A23" s="53">
        <v>17</v>
      </c>
      <c r="B23" s="55" t="s">
        <v>151</v>
      </c>
      <c r="C23" s="56">
        <v>2959166</v>
      </c>
      <c r="D23" s="56" t="s">
        <v>152</v>
      </c>
      <c r="E23" s="56">
        <v>7</v>
      </c>
      <c r="F23" s="57">
        <v>7</v>
      </c>
      <c r="G23" s="57" t="s">
        <v>53</v>
      </c>
      <c r="H23" s="53">
        <v>6</v>
      </c>
      <c r="I23" s="20">
        <v>6</v>
      </c>
      <c r="J23" s="19">
        <v>1</v>
      </c>
      <c r="K23" s="52">
        <v>8</v>
      </c>
      <c r="L23" s="51">
        <v>6</v>
      </c>
      <c r="M23" s="51">
        <v>75</v>
      </c>
      <c r="N23" s="53">
        <v>12</v>
      </c>
      <c r="O23" s="58">
        <v>12</v>
      </c>
      <c r="P23" s="59">
        <v>1</v>
      </c>
      <c r="Q23" s="52">
        <v>6</v>
      </c>
      <c r="R23" s="52">
        <v>3</v>
      </c>
      <c r="S23" s="52">
        <v>50</v>
      </c>
      <c r="T23" s="53">
        <f t="shared" si="0"/>
        <v>39</v>
      </c>
      <c r="U23" s="53">
        <f t="shared" si="1"/>
        <v>34</v>
      </c>
      <c r="V23" s="69">
        <f t="shared" si="2"/>
        <v>87.179487179487182</v>
      </c>
    </row>
    <row r="24" spans="1:22" ht="20.25" customHeight="1" x14ac:dyDescent="0.2">
      <c r="A24" s="53">
        <v>18</v>
      </c>
      <c r="B24" s="55" t="s">
        <v>153</v>
      </c>
      <c r="C24" s="56">
        <v>2959167</v>
      </c>
      <c r="D24" s="56" t="s">
        <v>154</v>
      </c>
      <c r="E24" s="56">
        <v>7</v>
      </c>
      <c r="F24" s="57">
        <v>5</v>
      </c>
      <c r="G24" s="57" t="s">
        <v>182</v>
      </c>
      <c r="H24" s="53">
        <v>6</v>
      </c>
      <c r="I24" s="20">
        <v>5</v>
      </c>
      <c r="J24" s="19">
        <v>0.83</v>
      </c>
      <c r="K24" s="52">
        <v>8</v>
      </c>
      <c r="L24" s="51">
        <v>8</v>
      </c>
      <c r="M24" s="51">
        <v>100</v>
      </c>
      <c r="N24" s="53">
        <v>12</v>
      </c>
      <c r="O24" s="58">
        <v>10</v>
      </c>
      <c r="P24" s="59">
        <v>0.83333333333333337</v>
      </c>
      <c r="Q24" s="52">
        <v>6</v>
      </c>
      <c r="R24" s="52">
        <v>6</v>
      </c>
      <c r="S24" s="52">
        <v>100</v>
      </c>
      <c r="T24" s="53">
        <f t="shared" si="0"/>
        <v>39</v>
      </c>
      <c r="U24" s="53">
        <f t="shared" si="1"/>
        <v>34</v>
      </c>
      <c r="V24" s="69">
        <f t="shared" si="2"/>
        <v>87.179487179487182</v>
      </c>
    </row>
    <row r="25" spans="1:22" ht="20.25" customHeight="1" x14ac:dyDescent="0.2">
      <c r="A25" s="53">
        <v>19</v>
      </c>
      <c r="B25" s="55" t="s">
        <v>155</v>
      </c>
      <c r="C25" s="56">
        <v>2959168</v>
      </c>
      <c r="D25" s="56" t="s">
        <v>156</v>
      </c>
      <c r="E25" s="56">
        <v>7</v>
      </c>
      <c r="F25" s="57">
        <v>2</v>
      </c>
      <c r="G25" s="57" t="s">
        <v>181</v>
      </c>
      <c r="H25" s="53">
        <v>6</v>
      </c>
      <c r="I25" s="20">
        <v>3</v>
      </c>
      <c r="J25" s="19">
        <v>0.5</v>
      </c>
      <c r="K25" s="52">
        <v>8</v>
      </c>
      <c r="L25" s="51">
        <v>8</v>
      </c>
      <c r="M25" s="51">
        <v>100</v>
      </c>
      <c r="N25" s="53">
        <v>12</v>
      </c>
      <c r="O25" s="58">
        <v>8</v>
      </c>
      <c r="P25" s="59">
        <v>0.66666666666666663</v>
      </c>
      <c r="Q25" s="52">
        <v>6</v>
      </c>
      <c r="R25" s="52">
        <v>3</v>
      </c>
      <c r="S25" s="52">
        <v>50</v>
      </c>
      <c r="T25" s="53">
        <f t="shared" si="0"/>
        <v>39</v>
      </c>
      <c r="U25" s="53">
        <f t="shared" si="1"/>
        <v>24</v>
      </c>
      <c r="V25" s="69">
        <f t="shared" si="2"/>
        <v>61.53846153846154</v>
      </c>
    </row>
    <row r="26" spans="1:22" ht="20.25" customHeight="1" x14ac:dyDescent="0.2">
      <c r="A26" s="53">
        <v>20</v>
      </c>
      <c r="B26" s="55" t="s">
        <v>157</v>
      </c>
      <c r="C26" s="56">
        <v>2959169</v>
      </c>
      <c r="D26" s="56" t="s">
        <v>158</v>
      </c>
      <c r="E26" s="56">
        <v>7</v>
      </c>
      <c r="F26" s="57">
        <v>6</v>
      </c>
      <c r="G26" s="57" t="s">
        <v>179</v>
      </c>
      <c r="H26" s="53">
        <v>6</v>
      </c>
      <c r="I26" s="20">
        <v>6</v>
      </c>
      <c r="J26" s="19">
        <v>1</v>
      </c>
      <c r="K26" s="52">
        <v>8</v>
      </c>
      <c r="L26" s="51">
        <v>8</v>
      </c>
      <c r="M26" s="51">
        <v>100</v>
      </c>
      <c r="N26" s="53">
        <v>12</v>
      </c>
      <c r="O26" s="58">
        <v>9</v>
      </c>
      <c r="P26" s="59">
        <v>0.75</v>
      </c>
      <c r="Q26" s="52">
        <v>6</v>
      </c>
      <c r="R26" s="52">
        <v>5</v>
      </c>
      <c r="S26" s="52">
        <v>83</v>
      </c>
      <c r="T26" s="53">
        <f t="shared" si="0"/>
        <v>39</v>
      </c>
      <c r="U26" s="53">
        <f t="shared" si="1"/>
        <v>34</v>
      </c>
      <c r="V26" s="69">
        <f t="shared" si="2"/>
        <v>87.179487179487182</v>
      </c>
    </row>
    <row r="27" spans="1:22" ht="20.25" customHeight="1" x14ac:dyDescent="0.2">
      <c r="A27" s="53">
        <v>21</v>
      </c>
      <c r="B27" s="55" t="s">
        <v>159</v>
      </c>
      <c r="C27" s="56">
        <v>2959170</v>
      </c>
      <c r="D27" s="56" t="s">
        <v>160</v>
      </c>
      <c r="E27" s="56">
        <v>7</v>
      </c>
      <c r="F27" s="57">
        <v>7</v>
      </c>
      <c r="G27" s="57" t="s">
        <v>53</v>
      </c>
      <c r="H27" s="53">
        <v>6</v>
      </c>
      <c r="I27" s="20">
        <v>5</v>
      </c>
      <c r="J27" s="19">
        <v>0.83</v>
      </c>
      <c r="K27" s="52">
        <v>8</v>
      </c>
      <c r="L27" s="51">
        <v>6</v>
      </c>
      <c r="M27" s="51">
        <v>75</v>
      </c>
      <c r="N27" s="53">
        <v>12</v>
      </c>
      <c r="O27" s="58">
        <v>12</v>
      </c>
      <c r="P27" s="59">
        <v>1</v>
      </c>
      <c r="Q27" s="52">
        <v>6</v>
      </c>
      <c r="R27" s="52">
        <v>4</v>
      </c>
      <c r="S27" s="52">
        <v>66.66</v>
      </c>
      <c r="T27" s="53">
        <f t="shared" si="0"/>
        <v>39</v>
      </c>
      <c r="U27" s="53">
        <f t="shared" si="1"/>
        <v>34</v>
      </c>
      <c r="V27" s="69">
        <f t="shared" si="2"/>
        <v>87.179487179487182</v>
      </c>
    </row>
    <row r="28" spans="1:22" ht="20.25" customHeight="1" x14ac:dyDescent="0.2">
      <c r="A28" s="53">
        <v>22</v>
      </c>
      <c r="B28" s="55" t="s">
        <v>161</v>
      </c>
      <c r="C28" s="56">
        <v>2959171</v>
      </c>
      <c r="D28" s="56" t="s">
        <v>162</v>
      </c>
      <c r="E28" s="56">
        <v>7</v>
      </c>
      <c r="F28" s="57">
        <v>7</v>
      </c>
      <c r="G28" s="57" t="s">
        <v>53</v>
      </c>
      <c r="H28" s="53">
        <v>6</v>
      </c>
      <c r="I28" s="20">
        <v>5</v>
      </c>
      <c r="J28" s="19">
        <v>0.83</v>
      </c>
      <c r="K28" s="52">
        <v>8</v>
      </c>
      <c r="L28" s="51">
        <v>5</v>
      </c>
      <c r="M28" s="51">
        <v>63</v>
      </c>
      <c r="N28" s="53">
        <v>12</v>
      </c>
      <c r="O28" s="58">
        <v>11</v>
      </c>
      <c r="P28" s="59">
        <v>0.91666666666666663</v>
      </c>
      <c r="Q28" s="52">
        <v>6</v>
      </c>
      <c r="R28" s="52">
        <v>3</v>
      </c>
      <c r="S28" s="52">
        <v>50</v>
      </c>
      <c r="T28" s="53">
        <f t="shared" si="0"/>
        <v>39</v>
      </c>
      <c r="U28" s="53">
        <f t="shared" si="1"/>
        <v>31</v>
      </c>
      <c r="V28" s="69">
        <f t="shared" si="2"/>
        <v>79.487179487179489</v>
      </c>
    </row>
    <row r="29" spans="1:22" ht="20.25" customHeight="1" x14ac:dyDescent="0.2">
      <c r="A29" s="53">
        <v>23</v>
      </c>
      <c r="B29" s="55" t="s">
        <v>163</v>
      </c>
      <c r="C29" s="56">
        <v>2959172</v>
      </c>
      <c r="D29" s="56" t="s">
        <v>164</v>
      </c>
      <c r="E29" s="56">
        <v>7</v>
      </c>
      <c r="F29" s="57">
        <v>6</v>
      </c>
      <c r="G29" s="57" t="s">
        <v>179</v>
      </c>
      <c r="H29" s="53">
        <v>6</v>
      </c>
      <c r="I29" s="20">
        <v>3</v>
      </c>
      <c r="J29" s="19">
        <v>0.5</v>
      </c>
      <c r="K29" s="52">
        <v>8</v>
      </c>
      <c r="L29" s="51">
        <v>0</v>
      </c>
      <c r="M29" s="51" t="s">
        <v>171</v>
      </c>
      <c r="N29" s="53">
        <v>12</v>
      </c>
      <c r="O29" s="58">
        <v>11</v>
      </c>
      <c r="P29" s="59">
        <v>0.91666666666666663</v>
      </c>
      <c r="Q29" s="52">
        <v>6</v>
      </c>
      <c r="R29" s="52">
        <v>4</v>
      </c>
      <c r="S29" s="52">
        <v>66.66</v>
      </c>
      <c r="T29" s="53">
        <f t="shared" si="0"/>
        <v>39</v>
      </c>
      <c r="U29" s="53">
        <f t="shared" si="1"/>
        <v>24</v>
      </c>
      <c r="V29" s="69">
        <f t="shared" si="2"/>
        <v>61.53846153846154</v>
      </c>
    </row>
    <row r="30" spans="1:22" ht="20.25" customHeight="1" x14ac:dyDescent="0.2">
      <c r="A30" s="53">
        <v>24</v>
      </c>
      <c r="B30" s="55" t="s">
        <v>165</v>
      </c>
      <c r="C30" s="56">
        <v>2959173</v>
      </c>
      <c r="D30" s="56" t="s">
        <v>166</v>
      </c>
      <c r="E30" s="56">
        <v>7</v>
      </c>
      <c r="F30" s="57">
        <v>2</v>
      </c>
      <c r="G30" s="57" t="s">
        <v>181</v>
      </c>
      <c r="H30" s="53">
        <v>6</v>
      </c>
      <c r="I30" s="20">
        <v>4</v>
      </c>
      <c r="J30" s="19">
        <v>0.67</v>
      </c>
      <c r="K30" s="52">
        <v>8</v>
      </c>
      <c r="L30" s="51">
        <v>4</v>
      </c>
      <c r="M30" s="51">
        <v>50</v>
      </c>
      <c r="N30" s="53">
        <v>12</v>
      </c>
      <c r="O30" s="58">
        <v>6</v>
      </c>
      <c r="P30" s="59">
        <v>0.5</v>
      </c>
      <c r="Q30" s="52">
        <v>6</v>
      </c>
      <c r="R30" s="52">
        <v>4</v>
      </c>
      <c r="S30" s="52">
        <v>66.66</v>
      </c>
      <c r="T30" s="53">
        <f t="shared" si="0"/>
        <v>39</v>
      </c>
      <c r="U30" s="53">
        <f t="shared" si="1"/>
        <v>20</v>
      </c>
      <c r="V30" s="69">
        <f t="shared" si="2"/>
        <v>51.282051282051277</v>
      </c>
    </row>
    <row r="31" spans="1:22" x14ac:dyDescent="0.2">
      <c r="J31" s="11"/>
      <c r="K31" s="47"/>
      <c r="L31" s="11"/>
    </row>
    <row r="32" spans="1:22" x14ac:dyDescent="0.2">
      <c r="J32" s="11"/>
      <c r="K32" s="47"/>
      <c r="L32" s="11"/>
    </row>
    <row r="35" spans="17:21" x14ac:dyDescent="0.2">
      <c r="Q35" s="95" t="s">
        <v>174</v>
      </c>
      <c r="R35" s="95"/>
      <c r="S35" s="95"/>
      <c r="T35" s="95"/>
      <c r="U35" s="95"/>
    </row>
    <row r="36" spans="17:21" x14ac:dyDescent="0.2">
      <c r="Q36" s="95" t="s">
        <v>176</v>
      </c>
      <c r="R36" s="95"/>
      <c r="S36" s="95"/>
      <c r="T36" s="95"/>
      <c r="U36" s="95"/>
    </row>
    <row r="37" spans="17:21" x14ac:dyDescent="0.2">
      <c r="Q37" s="95" t="s">
        <v>177</v>
      </c>
      <c r="R37" s="95"/>
      <c r="S37" s="95"/>
      <c r="T37" s="95"/>
      <c r="U37" s="95"/>
    </row>
    <row r="38" spans="17:21" x14ac:dyDescent="0.2">
      <c r="Q38" s="95" t="s">
        <v>175</v>
      </c>
      <c r="R38" s="95"/>
      <c r="S38" s="95"/>
      <c r="T38" s="95"/>
      <c r="U38" s="95"/>
    </row>
  </sheetData>
  <mergeCells count="20">
    <mergeCell ref="D5:D6"/>
    <mergeCell ref="C5:C6"/>
    <mergeCell ref="B5:B6"/>
    <mergeCell ref="A5:A6"/>
    <mergeCell ref="A1:V1"/>
    <mergeCell ref="A2:V2"/>
    <mergeCell ref="A3:V3"/>
    <mergeCell ref="A4:V4"/>
    <mergeCell ref="V5:V6"/>
    <mergeCell ref="Q35:U35"/>
    <mergeCell ref="Q36:U36"/>
    <mergeCell ref="Q37:U37"/>
    <mergeCell ref="Q38:U38"/>
    <mergeCell ref="E5:G5"/>
    <mergeCell ref="H5:J5"/>
    <mergeCell ref="K5:M5"/>
    <mergeCell ref="N5:P5"/>
    <mergeCell ref="Q5:S5"/>
    <mergeCell ref="T5:T6"/>
    <mergeCell ref="U5:U6"/>
  </mergeCells>
  <pageMargins left="0.25" right="0.25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6"/>
  <sheetViews>
    <sheetView view="pageLayout" zoomScale="70" zoomScalePageLayoutView="70" workbookViewId="0">
      <selection sqref="A1:Y1"/>
    </sheetView>
  </sheetViews>
  <sheetFormatPr defaultRowHeight="15" x14ac:dyDescent="0.2"/>
  <cols>
    <col min="1" max="1" width="3.62890625" bestFit="1" customWidth="1"/>
    <col min="2" max="2" width="13.98828125" bestFit="1" customWidth="1"/>
    <col min="3" max="3" width="9.68359375" bestFit="1" customWidth="1"/>
    <col min="4" max="4" width="24.34765625" customWidth="1"/>
    <col min="5" max="5" width="3.765625" bestFit="1" customWidth="1"/>
    <col min="6" max="6" width="3.8984375" bestFit="1" customWidth="1"/>
    <col min="7" max="7" width="4.16796875" bestFit="1" customWidth="1"/>
    <col min="8" max="8" width="3.765625" bestFit="1" customWidth="1"/>
    <col min="9" max="9" width="3.8984375" bestFit="1" customWidth="1"/>
    <col min="10" max="10" width="5.109375" bestFit="1" customWidth="1"/>
    <col min="11" max="12" width="4.4375" bestFit="1" customWidth="1"/>
    <col min="13" max="13" width="6.3203125" bestFit="1" customWidth="1"/>
    <col min="14" max="15" width="3.8984375" bestFit="1" customWidth="1"/>
    <col min="16" max="16" width="6.3203125" bestFit="1" customWidth="1"/>
    <col min="17" max="18" width="4.03515625" bestFit="1" customWidth="1"/>
    <col min="19" max="19" width="5.109375" bestFit="1" customWidth="1"/>
    <col min="20" max="20" width="4.03515625" customWidth="1"/>
    <col min="21" max="21" width="5.109375" customWidth="1"/>
    <col min="22" max="22" width="4.83984375" bestFit="1" customWidth="1"/>
    <col min="23" max="24" width="26.09765625" bestFit="1" customWidth="1"/>
    <col min="25" max="25" width="36.859375" bestFit="1" customWidth="1"/>
  </cols>
  <sheetData>
    <row r="1" spans="1:25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1:25" x14ac:dyDescent="0.2">
      <c r="A2" s="96" t="s">
        <v>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x14ac:dyDescent="0.2">
      <c r="A3" s="106" t="s">
        <v>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ht="29.45" customHeight="1" x14ac:dyDescent="0.2">
      <c r="A4" s="107" t="s">
        <v>188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5" ht="30" customHeight="1" x14ac:dyDescent="0.2">
      <c r="A5" s="103" t="s">
        <v>7</v>
      </c>
      <c r="B5" s="103" t="s">
        <v>8</v>
      </c>
      <c r="C5" s="103" t="s">
        <v>30</v>
      </c>
      <c r="D5" s="103" t="s">
        <v>1</v>
      </c>
      <c r="E5" s="108" t="s">
        <v>89</v>
      </c>
      <c r="F5" s="108"/>
      <c r="G5" s="108"/>
      <c r="H5" s="108" t="s">
        <v>52</v>
      </c>
      <c r="I5" s="108"/>
      <c r="J5" s="108"/>
      <c r="K5" s="108" t="s">
        <v>90</v>
      </c>
      <c r="L5" s="108"/>
      <c r="M5" s="108"/>
      <c r="N5" s="108" t="s">
        <v>91</v>
      </c>
      <c r="O5" s="108"/>
      <c r="P5" s="108"/>
      <c r="Q5" s="108" t="s">
        <v>92</v>
      </c>
      <c r="R5" s="108"/>
      <c r="S5" s="108"/>
      <c r="T5" s="108" t="s">
        <v>93</v>
      </c>
      <c r="U5" s="108"/>
      <c r="V5" s="108"/>
      <c r="W5" s="98" t="s">
        <v>5</v>
      </c>
      <c r="X5" s="98" t="s">
        <v>4</v>
      </c>
      <c r="Y5" s="98" t="s">
        <v>6</v>
      </c>
    </row>
    <row r="6" spans="1:25" s="25" customFormat="1" ht="81.75" x14ac:dyDescent="0.2">
      <c r="A6" s="104"/>
      <c r="B6" s="104"/>
      <c r="C6" s="104"/>
      <c r="D6" s="104"/>
      <c r="E6" s="23" t="s">
        <v>168</v>
      </c>
      <c r="F6" s="23" t="s">
        <v>169</v>
      </c>
      <c r="G6" s="24" t="s">
        <v>170</v>
      </c>
      <c r="H6" s="23" t="s">
        <v>168</v>
      </c>
      <c r="I6" s="23" t="s">
        <v>169</v>
      </c>
      <c r="J6" s="24" t="s">
        <v>170</v>
      </c>
      <c r="K6" s="23" t="s">
        <v>168</v>
      </c>
      <c r="L6" s="23" t="s">
        <v>169</v>
      </c>
      <c r="M6" s="24" t="s">
        <v>170</v>
      </c>
      <c r="N6" s="23" t="s">
        <v>168</v>
      </c>
      <c r="O6" s="23" t="s">
        <v>169</v>
      </c>
      <c r="P6" s="24" t="s">
        <v>170</v>
      </c>
      <c r="Q6" s="23" t="s">
        <v>168</v>
      </c>
      <c r="R6" s="23" t="s">
        <v>169</v>
      </c>
      <c r="S6" s="24" t="s">
        <v>170</v>
      </c>
      <c r="T6" s="23" t="s">
        <v>168</v>
      </c>
      <c r="U6" s="23" t="s">
        <v>169</v>
      </c>
      <c r="V6" s="24" t="s">
        <v>170</v>
      </c>
      <c r="W6" s="99"/>
      <c r="X6" s="99"/>
      <c r="Y6" s="99"/>
    </row>
    <row r="7" spans="1:25" ht="20.25" customHeight="1" x14ac:dyDescent="0.2">
      <c r="A7" s="3">
        <v>1</v>
      </c>
      <c r="B7" s="21" t="s">
        <v>9</v>
      </c>
      <c r="C7" s="4">
        <v>2959001</v>
      </c>
      <c r="D7" s="21" t="s">
        <v>31</v>
      </c>
      <c r="E7" s="21" t="s">
        <v>172</v>
      </c>
      <c r="F7" s="1">
        <v>5</v>
      </c>
      <c r="G7" s="48">
        <f>F7/8*100</f>
        <v>62.5</v>
      </c>
      <c r="H7" s="48" t="s">
        <v>172</v>
      </c>
      <c r="I7" s="29">
        <v>8</v>
      </c>
      <c r="J7" s="29" t="s">
        <v>53</v>
      </c>
      <c r="K7" s="13">
        <v>9</v>
      </c>
      <c r="L7" s="13">
        <v>5</v>
      </c>
      <c r="M7" s="13">
        <v>55.56</v>
      </c>
      <c r="N7" s="5">
        <v>9</v>
      </c>
      <c r="O7" s="5">
        <v>9</v>
      </c>
      <c r="P7" s="27">
        <f t="shared" ref="P7:P20" si="0">O7/N7</f>
        <v>1</v>
      </c>
      <c r="Q7" s="3">
        <v>10</v>
      </c>
      <c r="R7" s="5">
        <v>8</v>
      </c>
      <c r="S7" s="5">
        <v>80</v>
      </c>
      <c r="T7" s="5">
        <v>7</v>
      </c>
      <c r="U7" s="29">
        <v>3</v>
      </c>
      <c r="V7" s="29" t="s">
        <v>178</v>
      </c>
      <c r="W7" s="5">
        <v>51</v>
      </c>
      <c r="X7" s="5">
        <f>SUM(F7,I7,L7,O7,R7,U7)</f>
        <v>38</v>
      </c>
      <c r="Y7" s="67">
        <f>X7/W7*100</f>
        <v>74.509803921568633</v>
      </c>
    </row>
    <row r="8" spans="1:25" ht="20.25" customHeight="1" x14ac:dyDescent="0.2">
      <c r="A8" s="3">
        <v>2</v>
      </c>
      <c r="B8" s="22" t="s">
        <v>10</v>
      </c>
      <c r="C8" s="4">
        <v>2959002</v>
      </c>
      <c r="D8" s="22" t="s">
        <v>32</v>
      </c>
      <c r="E8" s="22" t="s">
        <v>172</v>
      </c>
      <c r="F8" s="1">
        <v>7</v>
      </c>
      <c r="G8" s="48">
        <f t="shared" ref="G8:G27" si="1">F8/8*100</f>
        <v>87.5</v>
      </c>
      <c r="H8" s="48" t="s">
        <v>172</v>
      </c>
      <c r="I8" s="29">
        <v>8</v>
      </c>
      <c r="J8" s="29" t="s">
        <v>53</v>
      </c>
      <c r="K8" s="13">
        <v>9</v>
      </c>
      <c r="L8" s="13">
        <v>7</v>
      </c>
      <c r="M8" s="13">
        <v>77.78</v>
      </c>
      <c r="N8" s="5">
        <v>9</v>
      </c>
      <c r="O8" s="5">
        <v>9</v>
      </c>
      <c r="P8" s="27">
        <f t="shared" si="0"/>
        <v>1</v>
      </c>
      <c r="Q8" s="3">
        <v>10</v>
      </c>
      <c r="R8" s="5">
        <v>10</v>
      </c>
      <c r="S8" s="5">
        <v>100</v>
      </c>
      <c r="T8" s="5">
        <v>7</v>
      </c>
      <c r="U8" s="29">
        <v>7</v>
      </c>
      <c r="V8" s="29" t="s">
        <v>53</v>
      </c>
      <c r="W8" s="5">
        <v>51</v>
      </c>
      <c r="X8" s="5">
        <f t="shared" ref="X8:X27" si="2">SUM(F8,I8,L8,O8,R8,U8)</f>
        <v>48</v>
      </c>
      <c r="Y8" s="67">
        <f t="shared" ref="Y8:Y27" si="3">X8/W8*100</f>
        <v>94.117647058823522</v>
      </c>
    </row>
    <row r="9" spans="1:25" ht="20.25" customHeight="1" x14ac:dyDescent="0.2">
      <c r="A9" s="3">
        <v>3</v>
      </c>
      <c r="B9" s="21" t="s">
        <v>11</v>
      </c>
      <c r="C9" s="4">
        <v>2959003</v>
      </c>
      <c r="D9" s="21" t="s">
        <v>33</v>
      </c>
      <c r="E9" s="21" t="s">
        <v>172</v>
      </c>
      <c r="F9" s="1">
        <v>7</v>
      </c>
      <c r="G9" s="48">
        <f t="shared" si="1"/>
        <v>87.5</v>
      </c>
      <c r="H9" s="48" t="s">
        <v>172</v>
      </c>
      <c r="I9" s="29">
        <v>8</v>
      </c>
      <c r="J9" s="29">
        <v>100</v>
      </c>
      <c r="K9" s="13">
        <v>9</v>
      </c>
      <c r="L9" s="13">
        <v>9</v>
      </c>
      <c r="M9" s="13">
        <v>100</v>
      </c>
      <c r="N9" s="5">
        <v>9</v>
      </c>
      <c r="O9" s="5">
        <v>9</v>
      </c>
      <c r="P9" s="27">
        <f t="shared" si="0"/>
        <v>1</v>
      </c>
      <c r="Q9" s="3">
        <v>10</v>
      </c>
      <c r="R9" s="5">
        <v>10</v>
      </c>
      <c r="S9" s="5">
        <v>100</v>
      </c>
      <c r="T9" s="5">
        <v>7</v>
      </c>
      <c r="U9" s="29">
        <v>6</v>
      </c>
      <c r="V9" s="29" t="s">
        <v>179</v>
      </c>
      <c r="W9" s="5">
        <v>51</v>
      </c>
      <c r="X9" s="5">
        <f t="shared" si="2"/>
        <v>49</v>
      </c>
      <c r="Y9" s="67">
        <f t="shared" si="3"/>
        <v>96.078431372549019</v>
      </c>
    </row>
    <row r="10" spans="1:25" ht="20.25" customHeight="1" x14ac:dyDescent="0.2">
      <c r="A10" s="3">
        <v>4</v>
      </c>
      <c r="B10" s="22" t="s">
        <v>12</v>
      </c>
      <c r="C10" s="4">
        <v>2959007</v>
      </c>
      <c r="D10" s="71" t="s">
        <v>34</v>
      </c>
      <c r="E10" s="71" t="s">
        <v>172</v>
      </c>
      <c r="F10" s="63">
        <v>3</v>
      </c>
      <c r="G10" s="72">
        <f t="shared" si="1"/>
        <v>37.5</v>
      </c>
      <c r="H10" s="72" t="s">
        <v>172</v>
      </c>
      <c r="I10" s="64">
        <v>6</v>
      </c>
      <c r="J10" s="64" t="s">
        <v>54</v>
      </c>
      <c r="K10" s="65">
        <v>9</v>
      </c>
      <c r="L10" s="65">
        <v>7</v>
      </c>
      <c r="M10" s="65">
        <v>77.78</v>
      </c>
      <c r="N10" s="66">
        <v>9</v>
      </c>
      <c r="O10" s="66">
        <v>7</v>
      </c>
      <c r="P10" s="73">
        <f t="shared" si="0"/>
        <v>0.77777777777777779</v>
      </c>
      <c r="Q10" s="74">
        <v>10</v>
      </c>
      <c r="R10" s="66">
        <v>7</v>
      </c>
      <c r="S10" s="66">
        <v>70</v>
      </c>
      <c r="T10" s="66">
        <v>7</v>
      </c>
      <c r="U10" s="64">
        <v>1</v>
      </c>
      <c r="V10" s="64" t="s">
        <v>180</v>
      </c>
      <c r="W10" s="66">
        <v>51</v>
      </c>
      <c r="X10" s="5">
        <f t="shared" si="2"/>
        <v>31</v>
      </c>
      <c r="Y10" s="67">
        <f t="shared" si="3"/>
        <v>60.784313725490193</v>
      </c>
    </row>
    <row r="11" spans="1:25" x14ac:dyDescent="0.2">
      <c r="A11" s="3">
        <v>5</v>
      </c>
      <c r="B11" s="21" t="s">
        <v>13</v>
      </c>
      <c r="C11" s="4">
        <v>2959008</v>
      </c>
      <c r="D11" s="71" t="s">
        <v>35</v>
      </c>
      <c r="E11" s="71" t="s">
        <v>172</v>
      </c>
      <c r="F11" s="63">
        <v>0</v>
      </c>
      <c r="G11" s="72">
        <f t="shared" si="1"/>
        <v>0</v>
      </c>
      <c r="H11" s="72" t="s">
        <v>172</v>
      </c>
      <c r="I11" s="64">
        <v>5</v>
      </c>
      <c r="J11" s="64" t="s">
        <v>55</v>
      </c>
      <c r="K11" s="65">
        <v>9</v>
      </c>
      <c r="L11" s="65">
        <v>0</v>
      </c>
      <c r="M11" s="65">
        <v>0</v>
      </c>
      <c r="N11" s="66">
        <v>9</v>
      </c>
      <c r="O11" s="66">
        <v>8</v>
      </c>
      <c r="P11" s="73">
        <f t="shared" si="0"/>
        <v>0.88888888888888884</v>
      </c>
      <c r="Q11" s="74">
        <v>10</v>
      </c>
      <c r="R11" s="66">
        <v>6</v>
      </c>
      <c r="S11" s="66">
        <v>60</v>
      </c>
      <c r="T11" s="66">
        <v>7</v>
      </c>
      <c r="U11" s="64">
        <v>1</v>
      </c>
      <c r="V11" s="64" t="s">
        <v>180</v>
      </c>
      <c r="W11" s="66">
        <v>51</v>
      </c>
      <c r="X11" s="5">
        <f t="shared" si="2"/>
        <v>20</v>
      </c>
      <c r="Y11" s="67">
        <f t="shared" si="3"/>
        <v>39.215686274509807</v>
      </c>
    </row>
    <row r="12" spans="1:25" ht="20.25" customHeight="1" x14ac:dyDescent="0.2">
      <c r="A12" s="3">
        <v>6</v>
      </c>
      <c r="B12" s="22" t="s">
        <v>14</v>
      </c>
      <c r="C12" s="4">
        <v>2959009</v>
      </c>
      <c r="D12" s="22" t="s">
        <v>36</v>
      </c>
      <c r="E12" s="22" t="s">
        <v>172</v>
      </c>
      <c r="F12" s="1">
        <v>2</v>
      </c>
      <c r="G12" s="48">
        <f t="shared" si="1"/>
        <v>25</v>
      </c>
      <c r="H12" s="48" t="s">
        <v>172</v>
      </c>
      <c r="I12" s="29">
        <v>5</v>
      </c>
      <c r="J12" s="29" t="s">
        <v>55</v>
      </c>
      <c r="K12" s="13">
        <v>9</v>
      </c>
      <c r="L12" s="13">
        <v>3</v>
      </c>
      <c r="M12" s="13">
        <v>33.33</v>
      </c>
      <c r="N12" s="5">
        <v>9</v>
      </c>
      <c r="O12" s="5">
        <v>7</v>
      </c>
      <c r="P12" s="27">
        <f t="shared" si="0"/>
        <v>0.77777777777777779</v>
      </c>
      <c r="Q12" s="3">
        <v>10</v>
      </c>
      <c r="R12" s="5">
        <v>6</v>
      </c>
      <c r="S12" s="5">
        <v>60</v>
      </c>
      <c r="T12" s="5">
        <v>7</v>
      </c>
      <c r="U12" s="29">
        <v>2</v>
      </c>
      <c r="V12" s="29" t="s">
        <v>181</v>
      </c>
      <c r="W12" s="5">
        <v>51</v>
      </c>
      <c r="X12" s="5">
        <f t="shared" si="2"/>
        <v>25</v>
      </c>
      <c r="Y12" s="67">
        <f t="shared" si="3"/>
        <v>49.019607843137251</v>
      </c>
    </row>
    <row r="13" spans="1:25" ht="20.25" customHeight="1" x14ac:dyDescent="0.2">
      <c r="A13" s="3">
        <v>7</v>
      </c>
      <c r="B13" s="21" t="s">
        <v>15</v>
      </c>
      <c r="C13" s="4">
        <v>2959010</v>
      </c>
      <c r="D13" s="21" t="s">
        <v>37</v>
      </c>
      <c r="E13" s="21" t="s">
        <v>172</v>
      </c>
      <c r="F13" s="1">
        <v>4</v>
      </c>
      <c r="G13" s="48">
        <f t="shared" si="1"/>
        <v>50</v>
      </c>
      <c r="H13" s="48" t="s">
        <v>172</v>
      </c>
      <c r="I13" s="29">
        <v>7</v>
      </c>
      <c r="J13" s="29" t="s">
        <v>56</v>
      </c>
      <c r="K13" s="13">
        <v>9</v>
      </c>
      <c r="L13" s="13">
        <v>5</v>
      </c>
      <c r="M13" s="13">
        <v>55.56</v>
      </c>
      <c r="N13" s="5">
        <v>9</v>
      </c>
      <c r="O13" s="5">
        <v>6</v>
      </c>
      <c r="P13" s="27">
        <f t="shared" si="0"/>
        <v>0.66666666666666663</v>
      </c>
      <c r="Q13" s="3">
        <v>10</v>
      </c>
      <c r="R13" s="5">
        <v>10</v>
      </c>
      <c r="S13" s="5">
        <v>100</v>
      </c>
      <c r="T13" s="5">
        <v>7</v>
      </c>
      <c r="U13" s="29">
        <v>5</v>
      </c>
      <c r="V13" s="29" t="s">
        <v>182</v>
      </c>
      <c r="W13" s="5">
        <v>51</v>
      </c>
      <c r="X13" s="5">
        <f t="shared" si="2"/>
        <v>37</v>
      </c>
      <c r="Y13" s="67">
        <f t="shared" si="3"/>
        <v>72.549019607843135</v>
      </c>
    </row>
    <row r="14" spans="1:25" ht="20.25" customHeight="1" x14ac:dyDescent="0.2">
      <c r="A14" s="3">
        <v>8</v>
      </c>
      <c r="B14" s="22" t="s">
        <v>16</v>
      </c>
      <c r="C14" s="4">
        <v>2959011</v>
      </c>
      <c r="D14" s="22" t="s">
        <v>38</v>
      </c>
      <c r="E14" s="22" t="s">
        <v>172</v>
      </c>
      <c r="F14" s="1">
        <v>3</v>
      </c>
      <c r="G14" s="48">
        <f t="shared" si="1"/>
        <v>37.5</v>
      </c>
      <c r="H14" s="48" t="s">
        <v>172</v>
      </c>
      <c r="I14" s="29">
        <v>7</v>
      </c>
      <c r="J14" s="29" t="s">
        <v>56</v>
      </c>
      <c r="K14" s="13">
        <v>9</v>
      </c>
      <c r="L14" s="13">
        <v>4</v>
      </c>
      <c r="M14" s="13">
        <v>44.44</v>
      </c>
      <c r="N14" s="5">
        <v>9</v>
      </c>
      <c r="O14" s="5">
        <v>9</v>
      </c>
      <c r="P14" s="27">
        <f t="shared" si="0"/>
        <v>1</v>
      </c>
      <c r="Q14" s="3">
        <v>10</v>
      </c>
      <c r="R14" s="5">
        <v>7</v>
      </c>
      <c r="S14" s="5">
        <v>70</v>
      </c>
      <c r="T14" s="5">
        <v>7</v>
      </c>
      <c r="U14" s="29">
        <v>1</v>
      </c>
      <c r="V14" s="29" t="s">
        <v>180</v>
      </c>
      <c r="W14" s="5">
        <v>51</v>
      </c>
      <c r="X14" s="5">
        <f t="shared" si="2"/>
        <v>31</v>
      </c>
      <c r="Y14" s="67">
        <f t="shared" si="3"/>
        <v>60.784313725490193</v>
      </c>
    </row>
    <row r="15" spans="1:25" ht="20.25" customHeight="1" x14ac:dyDescent="0.2">
      <c r="A15" s="3">
        <v>9</v>
      </c>
      <c r="B15" s="21" t="s">
        <v>17</v>
      </c>
      <c r="C15" s="4">
        <v>2959012</v>
      </c>
      <c r="D15" s="21" t="s">
        <v>39</v>
      </c>
      <c r="E15" s="21" t="s">
        <v>172</v>
      </c>
      <c r="F15" s="1">
        <v>7</v>
      </c>
      <c r="G15" s="48">
        <f t="shared" si="1"/>
        <v>87.5</v>
      </c>
      <c r="H15" s="48" t="s">
        <v>172</v>
      </c>
      <c r="I15" s="29">
        <v>7</v>
      </c>
      <c r="J15" s="29" t="s">
        <v>56</v>
      </c>
      <c r="K15" s="13">
        <v>9</v>
      </c>
      <c r="L15" s="13">
        <v>9</v>
      </c>
      <c r="M15" s="13">
        <v>100</v>
      </c>
      <c r="N15" s="5">
        <v>9</v>
      </c>
      <c r="O15" s="5">
        <v>6</v>
      </c>
      <c r="P15" s="27">
        <f t="shared" si="0"/>
        <v>0.66666666666666663</v>
      </c>
      <c r="Q15" s="3">
        <v>10</v>
      </c>
      <c r="R15" s="5">
        <v>10</v>
      </c>
      <c r="S15" s="5">
        <v>100</v>
      </c>
      <c r="T15" s="5">
        <v>7</v>
      </c>
      <c r="U15" s="29">
        <v>7</v>
      </c>
      <c r="V15" s="29" t="s">
        <v>53</v>
      </c>
      <c r="W15" s="5">
        <v>51</v>
      </c>
      <c r="X15" s="5">
        <f t="shared" si="2"/>
        <v>46</v>
      </c>
      <c r="Y15" s="67">
        <f t="shared" si="3"/>
        <v>90.196078431372555</v>
      </c>
    </row>
    <row r="16" spans="1:25" ht="20.25" customHeight="1" x14ac:dyDescent="0.2">
      <c r="A16" s="3">
        <v>10</v>
      </c>
      <c r="B16" s="21" t="s">
        <v>18</v>
      </c>
      <c r="C16" s="4">
        <v>2959013</v>
      </c>
      <c r="D16" s="21" t="s">
        <v>40</v>
      </c>
      <c r="E16" s="22" t="s">
        <v>172</v>
      </c>
      <c r="F16" s="1">
        <v>2</v>
      </c>
      <c r="G16" s="48">
        <f t="shared" si="1"/>
        <v>25</v>
      </c>
      <c r="H16" s="48" t="s">
        <v>172</v>
      </c>
      <c r="I16" s="29">
        <v>6</v>
      </c>
      <c r="J16" s="29" t="s">
        <v>54</v>
      </c>
      <c r="K16" s="13">
        <v>9</v>
      </c>
      <c r="L16" s="13">
        <v>1</v>
      </c>
      <c r="M16" s="13">
        <v>11.11</v>
      </c>
      <c r="N16" s="5">
        <v>9</v>
      </c>
      <c r="O16" s="5">
        <v>7</v>
      </c>
      <c r="P16" s="27">
        <f t="shared" si="0"/>
        <v>0.77777777777777779</v>
      </c>
      <c r="Q16" s="3">
        <v>10</v>
      </c>
      <c r="R16" s="5">
        <v>5</v>
      </c>
      <c r="S16" s="5">
        <v>50</v>
      </c>
      <c r="T16" s="5">
        <v>7</v>
      </c>
      <c r="U16" s="29">
        <v>1</v>
      </c>
      <c r="V16" s="29" t="s">
        <v>180</v>
      </c>
      <c r="W16" s="5">
        <v>51</v>
      </c>
      <c r="X16" s="5">
        <f t="shared" si="2"/>
        <v>22</v>
      </c>
      <c r="Y16" s="67">
        <f t="shared" si="3"/>
        <v>43.137254901960787</v>
      </c>
    </row>
    <row r="17" spans="1:25" ht="20.25" customHeight="1" x14ac:dyDescent="0.2">
      <c r="A17" s="3">
        <v>11</v>
      </c>
      <c r="B17" s="21" t="s">
        <v>19</v>
      </c>
      <c r="C17" s="4">
        <v>2959014</v>
      </c>
      <c r="D17" s="21" t="s">
        <v>41</v>
      </c>
      <c r="E17" s="21" t="s">
        <v>172</v>
      </c>
      <c r="F17" s="1">
        <v>4</v>
      </c>
      <c r="G17" s="48">
        <f t="shared" si="1"/>
        <v>50</v>
      </c>
      <c r="H17" s="48" t="s">
        <v>172</v>
      </c>
      <c r="I17" s="29">
        <v>7</v>
      </c>
      <c r="J17" s="29" t="s">
        <v>57</v>
      </c>
      <c r="K17" s="13">
        <v>9</v>
      </c>
      <c r="L17" s="13">
        <v>5</v>
      </c>
      <c r="M17" s="13">
        <v>55.56</v>
      </c>
      <c r="N17" s="5">
        <v>9</v>
      </c>
      <c r="O17" s="5">
        <v>9</v>
      </c>
      <c r="P17" s="27">
        <f t="shared" si="0"/>
        <v>1</v>
      </c>
      <c r="Q17" s="3">
        <v>10</v>
      </c>
      <c r="R17" s="5">
        <v>9</v>
      </c>
      <c r="S17" s="5">
        <v>90</v>
      </c>
      <c r="T17" s="5">
        <v>7</v>
      </c>
      <c r="U17" s="29">
        <v>6</v>
      </c>
      <c r="V17" s="29" t="s">
        <v>179</v>
      </c>
      <c r="W17" s="5">
        <v>51</v>
      </c>
      <c r="X17" s="5">
        <f t="shared" si="2"/>
        <v>40</v>
      </c>
      <c r="Y17" s="67">
        <f t="shared" si="3"/>
        <v>78.431372549019613</v>
      </c>
    </row>
    <row r="18" spans="1:25" ht="20.25" customHeight="1" x14ac:dyDescent="0.2">
      <c r="A18" s="3">
        <v>12</v>
      </c>
      <c r="B18" s="21" t="s">
        <v>20</v>
      </c>
      <c r="C18" s="4">
        <v>2959017</v>
      </c>
      <c r="D18" s="21" t="s">
        <v>42</v>
      </c>
      <c r="E18" s="22" t="s">
        <v>172</v>
      </c>
      <c r="F18" s="1">
        <v>8</v>
      </c>
      <c r="G18" s="48">
        <f t="shared" si="1"/>
        <v>100</v>
      </c>
      <c r="H18" s="48" t="s">
        <v>172</v>
      </c>
      <c r="I18" s="29">
        <v>8</v>
      </c>
      <c r="J18" s="29" t="s">
        <v>58</v>
      </c>
      <c r="K18" s="13">
        <v>9</v>
      </c>
      <c r="L18" s="13">
        <v>9</v>
      </c>
      <c r="M18" s="13">
        <v>100</v>
      </c>
      <c r="N18" s="5">
        <v>9</v>
      </c>
      <c r="O18" s="5">
        <v>9</v>
      </c>
      <c r="P18" s="27">
        <f t="shared" si="0"/>
        <v>1</v>
      </c>
      <c r="Q18" s="3">
        <v>10</v>
      </c>
      <c r="R18" s="5">
        <v>10</v>
      </c>
      <c r="S18" s="5">
        <v>100</v>
      </c>
      <c r="T18" s="5">
        <v>7</v>
      </c>
      <c r="U18" s="29">
        <v>7</v>
      </c>
      <c r="V18" s="29">
        <v>100</v>
      </c>
      <c r="W18" s="5">
        <v>51</v>
      </c>
      <c r="X18" s="5">
        <f t="shared" si="2"/>
        <v>51</v>
      </c>
      <c r="Y18" s="67">
        <f t="shared" si="3"/>
        <v>100</v>
      </c>
    </row>
    <row r="19" spans="1:25" ht="20.25" customHeight="1" x14ac:dyDescent="0.2">
      <c r="A19" s="3">
        <v>13</v>
      </c>
      <c r="B19" s="22" t="s">
        <v>21</v>
      </c>
      <c r="C19" s="4">
        <v>2959018</v>
      </c>
      <c r="D19" s="22" t="s">
        <v>43</v>
      </c>
      <c r="E19" s="21" t="s">
        <v>172</v>
      </c>
      <c r="F19" s="1">
        <v>4</v>
      </c>
      <c r="G19" s="48">
        <f t="shared" si="1"/>
        <v>50</v>
      </c>
      <c r="H19" s="48" t="s">
        <v>172</v>
      </c>
      <c r="I19" s="29">
        <v>6</v>
      </c>
      <c r="J19" s="29" t="s">
        <v>54</v>
      </c>
      <c r="K19" s="13">
        <v>9</v>
      </c>
      <c r="L19" s="13">
        <v>4</v>
      </c>
      <c r="M19" s="13">
        <v>44.44</v>
      </c>
      <c r="N19" s="5">
        <v>9</v>
      </c>
      <c r="O19" s="5">
        <v>6</v>
      </c>
      <c r="P19" s="27">
        <f t="shared" si="0"/>
        <v>0.66666666666666663</v>
      </c>
      <c r="Q19" s="3">
        <v>10</v>
      </c>
      <c r="R19" s="5">
        <v>9</v>
      </c>
      <c r="S19" s="5">
        <v>90</v>
      </c>
      <c r="T19" s="5">
        <v>7</v>
      </c>
      <c r="U19" s="29">
        <v>6</v>
      </c>
      <c r="V19" s="29" t="s">
        <v>179</v>
      </c>
      <c r="W19" s="5">
        <v>51</v>
      </c>
      <c r="X19" s="5">
        <f t="shared" si="2"/>
        <v>35</v>
      </c>
      <c r="Y19" s="67">
        <f t="shared" si="3"/>
        <v>68.627450980392155</v>
      </c>
    </row>
    <row r="20" spans="1:25" ht="20.25" customHeight="1" x14ac:dyDescent="0.2">
      <c r="A20" s="3">
        <v>14</v>
      </c>
      <c r="B20" s="21" t="s">
        <v>22</v>
      </c>
      <c r="C20" s="4">
        <v>2959019</v>
      </c>
      <c r="D20" s="21" t="s">
        <v>44</v>
      </c>
      <c r="E20" s="22" t="s">
        <v>172</v>
      </c>
      <c r="F20" s="1">
        <v>6</v>
      </c>
      <c r="G20" s="48">
        <f t="shared" si="1"/>
        <v>75</v>
      </c>
      <c r="H20" s="48" t="s">
        <v>172</v>
      </c>
      <c r="I20" s="29">
        <v>6</v>
      </c>
      <c r="J20" s="29" t="s">
        <v>59</v>
      </c>
      <c r="K20" s="13">
        <v>9</v>
      </c>
      <c r="L20" s="13">
        <v>8</v>
      </c>
      <c r="M20" s="13">
        <v>88.89</v>
      </c>
      <c r="N20" s="5">
        <v>9</v>
      </c>
      <c r="O20" s="5">
        <v>9</v>
      </c>
      <c r="P20" s="27">
        <f t="shared" si="0"/>
        <v>1</v>
      </c>
      <c r="Q20" s="3">
        <v>10</v>
      </c>
      <c r="R20" s="5">
        <v>10</v>
      </c>
      <c r="S20" s="5">
        <v>100</v>
      </c>
      <c r="T20" s="5">
        <v>7</v>
      </c>
      <c r="U20" s="29">
        <v>5</v>
      </c>
      <c r="V20" s="29" t="s">
        <v>182</v>
      </c>
      <c r="W20" s="5">
        <v>51</v>
      </c>
      <c r="X20" s="5">
        <f t="shared" si="2"/>
        <v>44</v>
      </c>
      <c r="Y20" s="67">
        <f t="shared" si="3"/>
        <v>86.274509803921575</v>
      </c>
    </row>
    <row r="21" spans="1:25" ht="20.25" customHeight="1" x14ac:dyDescent="0.2">
      <c r="A21" s="3">
        <v>15</v>
      </c>
      <c r="B21" s="22" t="s">
        <v>23</v>
      </c>
      <c r="C21" s="4">
        <v>2959020</v>
      </c>
      <c r="D21" s="22" t="s">
        <v>45</v>
      </c>
      <c r="E21" s="21" t="s">
        <v>172</v>
      </c>
      <c r="F21" s="1">
        <v>7</v>
      </c>
      <c r="G21" s="48">
        <f t="shared" si="1"/>
        <v>87.5</v>
      </c>
      <c r="H21" s="48" t="s">
        <v>172</v>
      </c>
      <c r="I21" s="29">
        <v>7</v>
      </c>
      <c r="J21" s="29" t="s">
        <v>56</v>
      </c>
      <c r="K21" s="13">
        <v>9</v>
      </c>
      <c r="L21" s="13">
        <v>6</v>
      </c>
      <c r="M21" s="13">
        <v>66.67</v>
      </c>
      <c r="N21" s="5">
        <v>9</v>
      </c>
      <c r="O21" s="5">
        <v>6</v>
      </c>
      <c r="P21" s="27">
        <v>0.86</v>
      </c>
      <c r="Q21" s="3">
        <v>10</v>
      </c>
      <c r="R21" s="5">
        <v>8</v>
      </c>
      <c r="S21" s="5">
        <v>80</v>
      </c>
      <c r="T21" s="5">
        <v>7</v>
      </c>
      <c r="U21" s="29">
        <v>7</v>
      </c>
      <c r="V21" s="29" t="s">
        <v>53</v>
      </c>
      <c r="W21" s="5">
        <v>51</v>
      </c>
      <c r="X21" s="5">
        <f t="shared" si="2"/>
        <v>41</v>
      </c>
      <c r="Y21" s="67">
        <f t="shared" si="3"/>
        <v>80.392156862745097</v>
      </c>
    </row>
    <row r="22" spans="1:25" ht="20.25" customHeight="1" x14ac:dyDescent="0.2">
      <c r="A22" s="3">
        <v>16</v>
      </c>
      <c r="B22" s="21" t="s">
        <v>24</v>
      </c>
      <c r="C22" s="4">
        <v>2959028</v>
      </c>
      <c r="D22" s="21" t="s">
        <v>46</v>
      </c>
      <c r="E22" s="22" t="s">
        <v>172</v>
      </c>
      <c r="F22" s="1">
        <v>6</v>
      </c>
      <c r="G22" s="48">
        <f t="shared" si="1"/>
        <v>75</v>
      </c>
      <c r="H22" s="48" t="s">
        <v>172</v>
      </c>
      <c r="I22" s="29">
        <v>8</v>
      </c>
      <c r="J22" s="29" t="s">
        <v>58</v>
      </c>
      <c r="K22" s="13">
        <v>9</v>
      </c>
      <c r="L22" s="13">
        <v>8</v>
      </c>
      <c r="M22" s="13">
        <v>88.89</v>
      </c>
      <c r="N22" s="5">
        <v>9</v>
      </c>
      <c r="O22" s="5">
        <v>6</v>
      </c>
      <c r="P22" s="27">
        <f>O22/N22</f>
        <v>0.66666666666666663</v>
      </c>
      <c r="Q22" s="3">
        <v>10</v>
      </c>
      <c r="R22" s="5">
        <v>10</v>
      </c>
      <c r="S22" s="5">
        <v>100</v>
      </c>
      <c r="T22" s="5">
        <v>7</v>
      </c>
      <c r="U22" s="29">
        <v>4</v>
      </c>
      <c r="V22" s="29" t="s">
        <v>183</v>
      </c>
      <c r="W22" s="5">
        <v>51</v>
      </c>
      <c r="X22" s="5">
        <f t="shared" si="2"/>
        <v>42</v>
      </c>
      <c r="Y22" s="67">
        <f t="shared" si="3"/>
        <v>82.35294117647058</v>
      </c>
    </row>
    <row r="23" spans="1:25" ht="20.25" customHeight="1" x14ac:dyDescent="0.2">
      <c r="A23" s="3">
        <v>17</v>
      </c>
      <c r="B23" s="22" t="s">
        <v>25</v>
      </c>
      <c r="C23" s="4">
        <v>2959029</v>
      </c>
      <c r="D23" s="22" t="s">
        <v>47</v>
      </c>
      <c r="E23" s="21" t="s">
        <v>172</v>
      </c>
      <c r="F23" s="1">
        <v>3</v>
      </c>
      <c r="G23" s="48">
        <f t="shared" si="1"/>
        <v>37.5</v>
      </c>
      <c r="H23" s="48" t="s">
        <v>172</v>
      </c>
      <c r="I23" s="29">
        <v>8</v>
      </c>
      <c r="J23" s="29" t="s">
        <v>58</v>
      </c>
      <c r="K23" s="13">
        <v>9</v>
      </c>
      <c r="L23" s="13">
        <v>3</v>
      </c>
      <c r="M23" s="13">
        <v>33.33</v>
      </c>
      <c r="N23" s="5">
        <v>9</v>
      </c>
      <c r="O23" s="5">
        <v>7</v>
      </c>
      <c r="P23" s="27">
        <f>O23/N23</f>
        <v>0.77777777777777779</v>
      </c>
      <c r="Q23" s="3">
        <v>10</v>
      </c>
      <c r="R23" s="5">
        <v>8</v>
      </c>
      <c r="S23" s="5">
        <v>80</v>
      </c>
      <c r="T23" s="5">
        <v>7</v>
      </c>
      <c r="U23" s="29">
        <v>5</v>
      </c>
      <c r="V23" s="29" t="s">
        <v>182</v>
      </c>
      <c r="W23" s="5">
        <v>51</v>
      </c>
      <c r="X23" s="5">
        <f t="shared" si="2"/>
        <v>34</v>
      </c>
      <c r="Y23" s="67">
        <f t="shared" si="3"/>
        <v>66.666666666666657</v>
      </c>
    </row>
    <row r="24" spans="1:25" ht="20.25" customHeight="1" x14ac:dyDescent="0.2">
      <c r="A24" s="3">
        <v>18</v>
      </c>
      <c r="B24" s="21" t="s">
        <v>26</v>
      </c>
      <c r="C24" s="4">
        <v>2959031</v>
      </c>
      <c r="D24" s="21" t="s">
        <v>48</v>
      </c>
      <c r="E24" s="22" t="s">
        <v>172</v>
      </c>
      <c r="F24" s="1">
        <v>7</v>
      </c>
      <c r="G24" s="48">
        <f t="shared" si="1"/>
        <v>87.5</v>
      </c>
      <c r="H24" s="48" t="s">
        <v>172</v>
      </c>
      <c r="I24" s="29">
        <v>6</v>
      </c>
      <c r="J24" s="29" t="s">
        <v>54</v>
      </c>
      <c r="K24" s="13">
        <v>9</v>
      </c>
      <c r="L24" s="13">
        <v>7</v>
      </c>
      <c r="M24" s="13">
        <v>77.78</v>
      </c>
      <c r="N24" s="5">
        <v>9</v>
      </c>
      <c r="O24" s="5">
        <v>7</v>
      </c>
      <c r="P24" s="27">
        <f>O24/N24</f>
        <v>0.77777777777777779</v>
      </c>
      <c r="Q24" s="3">
        <v>10</v>
      </c>
      <c r="R24" s="5">
        <v>10</v>
      </c>
      <c r="S24" s="5">
        <v>100</v>
      </c>
      <c r="T24" s="5">
        <v>7</v>
      </c>
      <c r="U24" s="29">
        <v>4</v>
      </c>
      <c r="V24" s="29" t="s">
        <v>183</v>
      </c>
      <c r="W24" s="5">
        <v>51</v>
      </c>
      <c r="X24" s="5">
        <f t="shared" si="2"/>
        <v>41</v>
      </c>
      <c r="Y24" s="67">
        <f t="shared" si="3"/>
        <v>80.392156862745097</v>
      </c>
    </row>
    <row r="25" spans="1:25" s="6" customFormat="1" ht="20.25" customHeight="1" x14ac:dyDescent="0.2">
      <c r="A25" s="3">
        <v>19</v>
      </c>
      <c r="B25" s="48" t="s">
        <v>27</v>
      </c>
      <c r="C25" s="29">
        <v>2959032</v>
      </c>
      <c r="D25" s="22" t="s">
        <v>49</v>
      </c>
      <c r="E25" s="21" t="s">
        <v>172</v>
      </c>
      <c r="F25" s="1">
        <v>5</v>
      </c>
      <c r="G25" s="48">
        <f t="shared" si="1"/>
        <v>62.5</v>
      </c>
      <c r="H25" s="48" t="s">
        <v>172</v>
      </c>
      <c r="I25" s="29">
        <v>8</v>
      </c>
      <c r="J25" s="29" t="s">
        <v>53</v>
      </c>
      <c r="K25" s="13">
        <v>9</v>
      </c>
      <c r="L25" s="13">
        <v>6</v>
      </c>
      <c r="M25" s="13">
        <v>66.67</v>
      </c>
      <c r="N25" s="5">
        <v>9</v>
      </c>
      <c r="O25" s="5">
        <v>8</v>
      </c>
      <c r="P25" s="27">
        <f>O25/N25</f>
        <v>0.88888888888888884</v>
      </c>
      <c r="Q25" s="3">
        <v>10</v>
      </c>
      <c r="R25" s="5">
        <v>9</v>
      </c>
      <c r="S25" s="5">
        <v>90</v>
      </c>
      <c r="T25" s="5">
        <v>7</v>
      </c>
      <c r="U25" s="29">
        <v>5</v>
      </c>
      <c r="V25" s="29" t="s">
        <v>182</v>
      </c>
      <c r="W25" s="5">
        <v>51</v>
      </c>
      <c r="X25" s="5">
        <f t="shared" si="2"/>
        <v>41</v>
      </c>
      <c r="Y25" s="67">
        <f t="shared" si="3"/>
        <v>80.392156862745097</v>
      </c>
    </row>
    <row r="26" spans="1:25" ht="20.25" customHeight="1" x14ac:dyDescent="0.2">
      <c r="A26" s="3">
        <v>20</v>
      </c>
      <c r="B26" s="21" t="s">
        <v>28</v>
      </c>
      <c r="C26" s="4">
        <v>2959033</v>
      </c>
      <c r="D26" s="21" t="s">
        <v>50</v>
      </c>
      <c r="E26" s="22" t="s">
        <v>172</v>
      </c>
      <c r="F26" s="1">
        <v>5</v>
      </c>
      <c r="G26" s="48">
        <f t="shared" si="1"/>
        <v>62.5</v>
      </c>
      <c r="H26" s="48" t="s">
        <v>172</v>
      </c>
      <c r="I26" s="29">
        <v>6</v>
      </c>
      <c r="J26" s="29" t="s">
        <v>59</v>
      </c>
      <c r="K26" s="13">
        <v>9</v>
      </c>
      <c r="L26" s="13">
        <v>5</v>
      </c>
      <c r="M26" s="13">
        <v>55.56</v>
      </c>
      <c r="N26" s="5">
        <v>9</v>
      </c>
      <c r="O26" s="5">
        <v>9</v>
      </c>
      <c r="P26" s="27">
        <f>O26/N26</f>
        <v>1</v>
      </c>
      <c r="Q26" s="3">
        <v>10</v>
      </c>
      <c r="R26" s="5">
        <v>8</v>
      </c>
      <c r="S26" s="5">
        <v>80</v>
      </c>
      <c r="T26" s="5">
        <v>7</v>
      </c>
      <c r="U26" s="29">
        <v>6</v>
      </c>
      <c r="V26" s="29" t="s">
        <v>179</v>
      </c>
      <c r="W26" s="5">
        <v>51</v>
      </c>
      <c r="X26" s="5">
        <f t="shared" si="2"/>
        <v>39</v>
      </c>
      <c r="Y26" s="67">
        <f t="shared" si="3"/>
        <v>76.470588235294116</v>
      </c>
    </row>
    <row r="27" spans="1:25" ht="20.25" customHeight="1" x14ac:dyDescent="0.2">
      <c r="A27" s="3">
        <v>21</v>
      </c>
      <c r="B27" s="22" t="s">
        <v>29</v>
      </c>
      <c r="C27" s="4">
        <v>2959034</v>
      </c>
      <c r="D27" s="22" t="s">
        <v>51</v>
      </c>
      <c r="E27" s="21" t="s">
        <v>172</v>
      </c>
      <c r="F27" s="1">
        <v>5</v>
      </c>
      <c r="G27" s="48">
        <f t="shared" si="1"/>
        <v>62.5</v>
      </c>
      <c r="H27" s="48" t="s">
        <v>172</v>
      </c>
      <c r="I27" s="29">
        <v>8</v>
      </c>
      <c r="J27" s="29" t="s">
        <v>53</v>
      </c>
      <c r="K27" s="13">
        <v>9</v>
      </c>
      <c r="L27" s="13">
        <v>8</v>
      </c>
      <c r="M27" s="13">
        <v>88.89</v>
      </c>
      <c r="N27" s="5"/>
      <c r="O27" s="5"/>
      <c r="P27" s="62" t="s">
        <v>88</v>
      </c>
      <c r="Q27" s="3">
        <v>10</v>
      </c>
      <c r="R27" s="5">
        <v>6</v>
      </c>
      <c r="S27" s="5">
        <v>60</v>
      </c>
      <c r="T27" s="5">
        <v>7</v>
      </c>
      <c r="U27" s="29">
        <v>7</v>
      </c>
      <c r="V27" s="29" t="s">
        <v>53</v>
      </c>
      <c r="W27" s="5">
        <v>51</v>
      </c>
      <c r="X27" s="5">
        <f t="shared" si="2"/>
        <v>34</v>
      </c>
      <c r="Y27" s="67">
        <f t="shared" si="3"/>
        <v>66.666666666666657</v>
      </c>
    </row>
    <row r="28" spans="1:25" ht="20.25" customHeight="1" x14ac:dyDescent="0.2">
      <c r="P28" s="11"/>
      <c r="Q28" s="11"/>
      <c r="R28" s="11"/>
    </row>
    <row r="29" spans="1:25" x14ac:dyDescent="0.2">
      <c r="P29" s="11"/>
      <c r="Q29" s="11"/>
      <c r="R29" s="11"/>
    </row>
    <row r="33" spans="22:25" x14ac:dyDescent="0.2">
      <c r="V33" s="95" t="s">
        <v>174</v>
      </c>
      <c r="W33" s="95"/>
      <c r="X33" s="95"/>
      <c r="Y33" s="95"/>
    </row>
    <row r="34" spans="22:25" x14ac:dyDescent="0.2">
      <c r="V34" s="95" t="s">
        <v>176</v>
      </c>
      <c r="W34" s="95"/>
      <c r="X34" s="95"/>
      <c r="Y34" s="95"/>
    </row>
    <row r="35" spans="22:25" x14ac:dyDescent="0.2">
      <c r="V35" s="95" t="s">
        <v>177</v>
      </c>
      <c r="W35" s="95"/>
      <c r="X35" s="95"/>
      <c r="Y35" s="95"/>
    </row>
    <row r="36" spans="22:25" x14ac:dyDescent="0.2">
      <c r="V36" s="95" t="s">
        <v>175</v>
      </c>
      <c r="W36" s="95"/>
      <c r="X36" s="95"/>
      <c r="Y36" s="95"/>
    </row>
  </sheetData>
  <mergeCells count="21">
    <mergeCell ref="A1:Y1"/>
    <mergeCell ref="A2:Y2"/>
    <mergeCell ref="A3:Y3"/>
    <mergeCell ref="A4:Y4"/>
    <mergeCell ref="B5:B6"/>
    <mergeCell ref="A5:A6"/>
    <mergeCell ref="W5:W6"/>
    <mergeCell ref="X5:X6"/>
    <mergeCell ref="Y5:Y6"/>
    <mergeCell ref="E5:G5"/>
    <mergeCell ref="D5:D6"/>
    <mergeCell ref="C5:C6"/>
    <mergeCell ref="V33:Y33"/>
    <mergeCell ref="V34:Y34"/>
    <mergeCell ref="V35:Y35"/>
    <mergeCell ref="V36:Y36"/>
    <mergeCell ref="H5:J5"/>
    <mergeCell ref="K5:M5"/>
    <mergeCell ref="N5:P5"/>
    <mergeCell ref="Q5:S5"/>
    <mergeCell ref="T5:V5"/>
  </mergeCells>
  <pageMargins left="0.25" right="0.10666666666666667" top="0.6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CIVIL</vt:lpstr>
      <vt:lpstr>MECHANICAL</vt:lpstr>
      <vt:lpstr>Sheet1</vt:lpstr>
      <vt:lpstr>ELECTRICAL</vt:lpstr>
      <vt:lpstr>COMPUTER SCI &amp; ENGG</vt:lpstr>
      <vt:lpstr>MINING ENGG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2020-05-01T16:38:58Z</cp:lastPrinted>
  <dcterms:created xsi:type="dcterms:W3CDTF">2017-02-21T09:07:55Z</dcterms:created>
  <dcterms:modified xsi:type="dcterms:W3CDTF">2020-05-01T16:40:12Z</dcterms:modified>
</cp:coreProperties>
</file>